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RAD BELI MANASTIR\PRORAČUN\PRORAČUN 2025,2026,2027\ZA WEB\"/>
    </mc:Choice>
  </mc:AlternateContent>
  <xr:revisionPtr revIDLastSave="0" documentId="13_ncr:1_{AA10BA09-5B91-4B85-A4DA-F91C7028377F}" xr6:coauthVersionLast="36" xr6:coauthVersionMax="36" xr10:uidLastSave="{00000000-0000-0000-0000-000000000000}"/>
  <bookViews>
    <workbookView xWindow="0" yWindow="0" windowWidth="28800" windowHeight="12105" firstSheet="3" activeTab="6" xr2:uid="{4DDB82CE-9154-4D27-AEF2-6B4F15F14AF1}"/>
  </bookViews>
  <sheets>
    <sheet name="SAŽETAK" sheetId="1" r:id="rId1"/>
    <sheet name="RAČUN PRIHODA I RASHODA" sheetId="2" r:id="rId2"/>
    <sheet name="PRIHODI I RASHODI PREMA IZVOR." sheetId="3" r:id="rId3"/>
    <sheet name="RASHODI PREMA FUNKCIJSKOJ KL." sheetId="4" r:id="rId4"/>
    <sheet name="RAČUN FINANCIRANJA" sheetId="5" r:id="rId5"/>
    <sheet name="RAČUN FINANC. PREMA IZVORIMA" sheetId="6" r:id="rId6"/>
    <sheet name="POSEBNI DIO" sheetId="7" r:id="rId7"/>
  </sheets>
  <externalReferences>
    <externalReference r:id="rId8"/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7" l="1"/>
  <c r="H41" i="7"/>
  <c r="G41" i="7"/>
  <c r="G40" i="7" s="1"/>
  <c r="G39" i="7" s="1"/>
  <c r="F41" i="7"/>
  <c r="E41" i="7"/>
  <c r="I40" i="7"/>
  <c r="H40" i="7"/>
  <c r="H39" i="7" s="1"/>
  <c r="F40" i="7"/>
  <c r="E40" i="7"/>
  <c r="E39" i="7" s="1"/>
  <c r="I39" i="7"/>
  <c r="F39" i="7"/>
  <c r="I38" i="7"/>
  <c r="H38" i="7"/>
  <c r="G38" i="7"/>
  <c r="F38" i="7"/>
  <c r="I37" i="7"/>
  <c r="H37" i="7"/>
  <c r="G37" i="7"/>
  <c r="F37" i="7"/>
  <c r="F36" i="7" s="1"/>
  <c r="F32" i="7" s="1"/>
  <c r="E37" i="7"/>
  <c r="I36" i="7"/>
  <c r="H36" i="7"/>
  <c r="G36" i="7"/>
  <c r="E36" i="7"/>
  <c r="I35" i="7"/>
  <c r="G35" i="7"/>
  <c r="F35" i="7"/>
  <c r="I34" i="7"/>
  <c r="H34" i="7"/>
  <c r="G34" i="7"/>
  <c r="G33" i="7" s="1"/>
  <c r="G32" i="7" s="1"/>
  <c r="F34" i="7"/>
  <c r="E34" i="7"/>
  <c r="E33" i="7" s="1"/>
  <c r="I33" i="7"/>
  <c r="H33" i="7"/>
  <c r="H32" i="7" s="1"/>
  <c r="F33" i="7"/>
  <c r="I32" i="7"/>
  <c r="I31" i="7"/>
  <c r="H31" i="7"/>
  <c r="G31" i="7"/>
  <c r="F31" i="7"/>
  <c r="I30" i="7"/>
  <c r="H30" i="7"/>
  <c r="G30" i="7"/>
  <c r="F30" i="7"/>
  <c r="F29" i="7" s="1"/>
  <c r="F28" i="7" s="1"/>
  <c r="E30" i="7"/>
  <c r="I29" i="7"/>
  <c r="H29" i="7"/>
  <c r="G29" i="7"/>
  <c r="G28" i="7" s="1"/>
  <c r="E29" i="7"/>
  <c r="I28" i="7"/>
  <c r="H28" i="7"/>
  <c r="H27" i="7" s="1"/>
  <c r="H42" i="7" s="1"/>
  <c r="E28" i="7"/>
  <c r="I27" i="7"/>
  <c r="I26" i="7"/>
  <c r="H26" i="7"/>
  <c r="G26" i="7"/>
  <c r="F26" i="7"/>
  <c r="I25" i="7"/>
  <c r="H25" i="7"/>
  <c r="G25" i="7"/>
  <c r="F25" i="7"/>
  <c r="F24" i="7" s="1"/>
  <c r="F23" i="7" s="1"/>
  <c r="E25" i="7"/>
  <c r="I24" i="7"/>
  <c r="H24" i="7"/>
  <c r="G24" i="7"/>
  <c r="G23" i="7" s="1"/>
  <c r="E24" i="7"/>
  <c r="E23" i="7" s="1"/>
  <c r="I23" i="7"/>
  <c r="H23" i="7"/>
  <c r="I22" i="7"/>
  <c r="I20" i="7" s="1"/>
  <c r="I19" i="7" s="1"/>
  <c r="H22" i="7"/>
  <c r="G22" i="7"/>
  <c r="F22" i="7"/>
  <c r="E22" i="7"/>
  <c r="E20" i="7" s="1"/>
  <c r="E19" i="7" s="1"/>
  <c r="I21" i="7"/>
  <c r="H21" i="7"/>
  <c r="G21" i="7"/>
  <c r="F21" i="7"/>
  <c r="F20" i="7" s="1"/>
  <c r="F19" i="7" s="1"/>
  <c r="E21" i="7"/>
  <c r="H20" i="7"/>
  <c r="G20" i="7"/>
  <c r="G19" i="7" s="1"/>
  <c r="G12" i="7" s="1"/>
  <c r="H19" i="7"/>
  <c r="I18" i="7"/>
  <c r="I17" i="7" s="1"/>
  <c r="I16" i="7" s="1"/>
  <c r="I12" i="7" s="1"/>
  <c r="G18" i="7"/>
  <c r="F18" i="7"/>
  <c r="H17" i="7"/>
  <c r="H16" i="7" s="1"/>
  <c r="H12" i="7" s="1"/>
  <c r="G17" i="7"/>
  <c r="F17" i="7"/>
  <c r="E17" i="7"/>
  <c r="G16" i="7"/>
  <c r="F16" i="7"/>
  <c r="E16" i="7"/>
  <c r="I15" i="7"/>
  <c r="H15" i="7"/>
  <c r="G15" i="7"/>
  <c r="F15" i="7"/>
  <c r="I14" i="7"/>
  <c r="H14" i="7"/>
  <c r="G14" i="7"/>
  <c r="F14" i="7"/>
  <c r="F13" i="7" s="1"/>
  <c r="E14" i="7"/>
  <c r="I13" i="7"/>
  <c r="H13" i="7"/>
  <c r="G13" i="7"/>
  <c r="E13" i="7"/>
  <c r="I11" i="7"/>
  <c r="I9" i="7" s="1"/>
  <c r="I8" i="7" s="1"/>
  <c r="I7" i="7" s="1"/>
  <c r="H11" i="7"/>
  <c r="G11" i="7"/>
  <c r="F11" i="7"/>
  <c r="E11" i="7"/>
  <c r="E9" i="7" s="1"/>
  <c r="E8" i="7" s="1"/>
  <c r="E7" i="7" s="1"/>
  <c r="I10" i="7"/>
  <c r="H10" i="7"/>
  <c r="G10" i="7"/>
  <c r="F10" i="7"/>
  <c r="F9" i="7" s="1"/>
  <c r="F8" i="7" s="1"/>
  <c r="F7" i="7" s="1"/>
  <c r="E10" i="7"/>
  <c r="H9" i="7"/>
  <c r="G9" i="7"/>
  <c r="G8" i="7" s="1"/>
  <c r="G7" i="7" s="1"/>
  <c r="G6" i="7" s="1"/>
  <c r="H8" i="7"/>
  <c r="H7" i="7" s="1"/>
  <c r="H6" i="7" s="1"/>
  <c r="G13" i="4"/>
  <c r="F13" i="4"/>
  <c r="F12" i="4" s="1"/>
  <c r="F11" i="4" s="1"/>
  <c r="E13" i="4"/>
  <c r="D13" i="4"/>
  <c r="D12" i="4" s="1"/>
  <c r="D11" i="4" s="1"/>
  <c r="C13" i="4"/>
  <c r="G12" i="4"/>
  <c r="G11" i="4" s="1"/>
  <c r="E12" i="4"/>
  <c r="E11" i="4" s="1"/>
  <c r="C12" i="4"/>
  <c r="C11" i="4" s="1"/>
  <c r="H8" i="4"/>
  <c r="D41" i="3"/>
  <c r="C41" i="3"/>
  <c r="B41" i="3"/>
  <c r="B40" i="3" s="1"/>
  <c r="D40" i="3"/>
  <c r="C40" i="3"/>
  <c r="F39" i="3"/>
  <c r="E39" i="3"/>
  <c r="E38" i="3" s="1"/>
  <c r="D39" i="3"/>
  <c r="B39" i="3"/>
  <c r="F38" i="3"/>
  <c r="D38" i="3"/>
  <c r="C38" i="3"/>
  <c r="B38" i="3"/>
  <c r="F37" i="3"/>
  <c r="F36" i="3" s="1"/>
  <c r="E37" i="3"/>
  <c r="D37" i="3"/>
  <c r="C37" i="3"/>
  <c r="B37" i="3"/>
  <c r="B36" i="3" s="1"/>
  <c r="E36" i="3"/>
  <c r="D36" i="3"/>
  <c r="C36" i="3"/>
  <c r="F35" i="3"/>
  <c r="E35" i="3"/>
  <c r="D35" i="3"/>
  <c r="B35" i="3"/>
  <c r="B34" i="3" s="1"/>
  <c r="F34" i="3"/>
  <c r="E34" i="3"/>
  <c r="D34" i="3"/>
  <c r="C34" i="3"/>
  <c r="F33" i="3"/>
  <c r="E33" i="3"/>
  <c r="E32" i="3" s="1"/>
  <c r="D33" i="3"/>
  <c r="B33" i="3"/>
  <c r="F32" i="3"/>
  <c r="D32" i="3"/>
  <c r="C32" i="3"/>
  <c r="B32" i="3"/>
  <c r="F31" i="3"/>
  <c r="F30" i="3" s="1"/>
  <c r="F29" i="3" s="1"/>
  <c r="E31" i="3"/>
  <c r="E30" i="3" s="1"/>
  <c r="E29" i="3" s="1"/>
  <c r="D31" i="3"/>
  <c r="C31" i="3"/>
  <c r="B31" i="3"/>
  <c r="B30" i="3" s="1"/>
  <c r="D30" i="3"/>
  <c r="C30" i="3"/>
  <c r="C29" i="3" s="1"/>
  <c r="D29" i="3"/>
  <c r="D22" i="3"/>
  <c r="D21" i="3"/>
  <c r="C21" i="3"/>
  <c r="F20" i="3"/>
  <c r="E20" i="3"/>
  <c r="D20" i="3"/>
  <c r="D19" i="3" s="1"/>
  <c r="B20" i="3"/>
  <c r="B19" i="3" s="1"/>
  <c r="F19" i="3"/>
  <c r="E19" i="3"/>
  <c r="C19" i="3"/>
  <c r="F18" i="3"/>
  <c r="E18" i="3"/>
  <c r="E17" i="3" s="1"/>
  <c r="D18" i="3"/>
  <c r="D17" i="3" s="1"/>
  <c r="C18" i="3"/>
  <c r="B18" i="3"/>
  <c r="F17" i="3"/>
  <c r="C17" i="3"/>
  <c r="B17" i="3"/>
  <c r="F16" i="3"/>
  <c r="E16" i="3"/>
  <c r="D16" i="3"/>
  <c r="B16" i="3"/>
  <c r="B15" i="3" s="1"/>
  <c r="F15" i="3"/>
  <c r="E15" i="3"/>
  <c r="D15" i="3"/>
  <c r="C15" i="3"/>
  <c r="F14" i="3"/>
  <c r="E14" i="3"/>
  <c r="D14" i="3"/>
  <c r="B14" i="3"/>
  <c r="B13" i="3" s="1"/>
  <c r="F13" i="3"/>
  <c r="E13" i="3"/>
  <c r="D13" i="3"/>
  <c r="C13" i="3"/>
  <c r="F12" i="3"/>
  <c r="E12" i="3"/>
  <c r="E11" i="3" s="1"/>
  <c r="E10" i="3" s="1"/>
  <c r="D12" i="3"/>
  <c r="D11" i="3" s="1"/>
  <c r="C12" i="3"/>
  <c r="B12" i="3"/>
  <c r="F11" i="3"/>
  <c r="F10" i="3" s="1"/>
  <c r="C11" i="3"/>
  <c r="B11" i="3"/>
  <c r="C10" i="3"/>
  <c r="H32" i="2"/>
  <c r="H31" i="2" s="1"/>
  <c r="G32" i="2"/>
  <c r="F32" i="2"/>
  <c r="E32" i="2"/>
  <c r="E31" i="2" s="1"/>
  <c r="D32" i="2"/>
  <c r="D31" i="2" s="1"/>
  <c r="G31" i="2"/>
  <c r="F31" i="2"/>
  <c r="H29" i="2"/>
  <c r="G29" i="2"/>
  <c r="F29" i="2"/>
  <c r="E29" i="2"/>
  <c r="D29" i="2"/>
  <c r="H28" i="2"/>
  <c r="G28" i="2"/>
  <c r="G26" i="2" s="1"/>
  <c r="G25" i="2" s="1"/>
  <c r="F28" i="2"/>
  <c r="E28" i="2"/>
  <c r="D28" i="2"/>
  <c r="H27" i="2"/>
  <c r="H26" i="2" s="1"/>
  <c r="G27" i="2"/>
  <c r="F27" i="2"/>
  <c r="E27" i="2"/>
  <c r="E26" i="2" s="1"/>
  <c r="D27" i="2"/>
  <c r="D26" i="2" s="1"/>
  <c r="F26" i="2"/>
  <c r="F25" i="2" s="1"/>
  <c r="E18" i="2"/>
  <c r="D18" i="2"/>
  <c r="E17" i="2"/>
  <c r="D17" i="2"/>
  <c r="H16" i="2"/>
  <c r="G16" i="2"/>
  <c r="F16" i="2"/>
  <c r="E16" i="2"/>
  <c r="D16" i="2"/>
  <c r="H15" i="2"/>
  <c r="G15" i="2"/>
  <c r="F15" i="2"/>
  <c r="E15" i="2"/>
  <c r="D15" i="2"/>
  <c r="H14" i="2"/>
  <c r="G14" i="2"/>
  <c r="F14" i="2"/>
  <c r="F11" i="2" s="1"/>
  <c r="F10" i="2" s="1"/>
  <c r="E14" i="2"/>
  <c r="D14" i="2"/>
  <c r="H13" i="2"/>
  <c r="G13" i="2"/>
  <c r="F13" i="2"/>
  <c r="E13" i="2"/>
  <c r="D13" i="2"/>
  <c r="H12" i="2"/>
  <c r="H11" i="2" s="1"/>
  <c r="H10" i="2" s="1"/>
  <c r="G12" i="2"/>
  <c r="G11" i="2" s="1"/>
  <c r="G10" i="2" s="1"/>
  <c r="F12" i="2"/>
  <c r="E12" i="2"/>
  <c r="D12" i="2"/>
  <c r="E11" i="2"/>
  <c r="E10" i="2" s="1"/>
  <c r="I37" i="1"/>
  <c r="H37" i="1"/>
  <c r="F37" i="1"/>
  <c r="J34" i="1"/>
  <c r="J37" i="1" s="1"/>
  <c r="I34" i="1"/>
  <c r="G34" i="1"/>
  <c r="G37" i="1" s="1"/>
  <c r="J21" i="1"/>
  <c r="I21" i="1"/>
  <c r="H21" i="1"/>
  <c r="G21" i="1"/>
  <c r="F21" i="1"/>
  <c r="J13" i="1"/>
  <c r="I13" i="1"/>
  <c r="H13" i="1"/>
  <c r="H11" i="1" s="1"/>
  <c r="G13" i="1"/>
  <c r="F13" i="1"/>
  <c r="J12" i="1"/>
  <c r="I12" i="1"/>
  <c r="I11" i="1" s="1"/>
  <c r="H12" i="1"/>
  <c r="G12" i="1"/>
  <c r="G11" i="1" s="1"/>
  <c r="F12" i="1"/>
  <c r="J11" i="1"/>
  <c r="F11" i="1"/>
  <c r="J10" i="1"/>
  <c r="I10" i="1"/>
  <c r="H10" i="1"/>
  <c r="J9" i="1"/>
  <c r="J8" i="1" s="1"/>
  <c r="J14" i="1" s="1"/>
  <c r="I9" i="1"/>
  <c r="H9" i="1"/>
  <c r="H8" i="1" s="1"/>
  <c r="G9" i="1"/>
  <c r="F9" i="1"/>
  <c r="F8" i="1" s="1"/>
  <c r="F14" i="1" s="1"/>
  <c r="I8" i="1"/>
  <c r="I14" i="1" s="1"/>
  <c r="G8" i="1"/>
  <c r="E32" i="7" l="1"/>
  <c r="E27" i="7" s="1"/>
  <c r="E12" i="7"/>
  <c r="D11" i="2"/>
  <c r="D10" i="2" s="1"/>
  <c r="E6" i="7"/>
  <c r="E42" i="7" s="1"/>
  <c r="I6" i="7"/>
  <c r="I42" i="7" s="1"/>
  <c r="F12" i="7"/>
  <c r="F6" i="7" s="1"/>
  <c r="G27" i="7"/>
  <c r="G42" i="7" s="1"/>
  <c r="F27" i="7"/>
  <c r="B10" i="3"/>
  <c r="D10" i="3"/>
  <c r="B29" i="3"/>
  <c r="D25" i="2"/>
  <c r="H25" i="2"/>
  <c r="E25" i="2"/>
  <c r="I22" i="1"/>
  <c r="I28" i="1" s="1"/>
  <c r="I29" i="1" s="1"/>
  <c r="J22" i="1"/>
  <c r="J28" i="1" s="1"/>
  <c r="J29" i="1" s="1"/>
  <c r="F22" i="1"/>
  <c r="F28" i="1" s="1"/>
  <c r="F29" i="1" s="1"/>
  <c r="G14" i="1"/>
  <c r="H14" i="1"/>
  <c r="F42" i="7" l="1"/>
  <c r="H22" i="1"/>
  <c r="H28" i="1" s="1"/>
  <c r="H29" i="1"/>
  <c r="G22" i="1"/>
  <c r="G28" i="1" s="1"/>
  <c r="G29" i="1" s="1"/>
</calcChain>
</file>

<file path=xl/sharedStrings.xml><?xml version="1.0" encoding="utf-8"?>
<sst xmlns="http://schemas.openxmlformats.org/spreadsheetml/2006/main" count="244" uniqueCount="126">
  <si>
    <t>FINANCIJSKI PLAN UMJETNIČKE ŠKOLE BELI MANASTIR 
ZA 2025. I PROJEKCIJA ZA 2026. I 2027. GODINU</t>
  </si>
  <si>
    <t>I. OPĆI DIO</t>
  </si>
  <si>
    <t>A) SAŽETAK RAČUNA PRIHODA I RASHODA</t>
  </si>
  <si>
    <t>EUR</t>
  </si>
  <si>
    <t>Izvršenje 2023.*</t>
  </si>
  <si>
    <t>Plan 2024.</t>
  </si>
  <si>
    <t>Proračun za 2025.</t>
  </si>
  <si>
    <t>Projekcija proračuna
za 2026.</t>
  </si>
  <si>
    <t>Projekcija proračuna
za 2027.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</si>
  <si>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</si>
  <si>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</si>
  <si>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</si>
  <si>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</si>
  <si>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</si>
  <si>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</si>
  <si>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</si>
  <si>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</si>
  <si>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</si>
  <si>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</si>
  <si>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</si>
  <si>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</si>
  <si>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</si>
  <si>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</si>
  <si>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</si>
  <si>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</si>
  <si>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</si>
  <si>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</si>
  <si>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</si>
  <si>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>FINANCIJSKI PLAN UMJETNIČKE ŠKOLE BELI MANASTIR
ZA 2025. I PROJEKCIJA ZA 2026. I 2027. GODINU</t>
  </si>
  <si>
    <t xml:space="preserve">A. RAČUN PRIHODA I RASHODA </t>
  </si>
  <si>
    <t>PRIHODI POSLOVANJA PREMA EKONOMSKOJ KLASIFIKACIJI</t>
  </si>
  <si>
    <t>Razred</t>
  </si>
  <si>
    <t>Skupina</t>
  </si>
  <si>
    <t>Naziv prihoda</t>
  </si>
  <si>
    <t>Izvršenje 2023.</t>
  </si>
  <si>
    <t>Plan za 2025.</t>
  </si>
  <si>
    <t>Projekcija 
za 2026.</t>
  </si>
  <si>
    <t>Projekcija 
za 2027.</t>
  </si>
  <si>
    <t>Prihodi poslovanja</t>
  </si>
  <si>
    <t>Pomoći iz inozemstva i od subjekata unutar općeg proračuna</t>
  </si>
  <si>
    <t>Prihodi od imovine</t>
  </si>
  <si>
    <t>Prihodi od upravnih i administrativnih pristojbi, pristojbi po posebnim propisima i naknada</t>
  </si>
  <si>
    <t>Prihodi od prodaje proizvodda i robe te pruženih usluga, prihodi od donacija te povrati po protestiranim jamstvima</t>
  </si>
  <si>
    <t>Prihodi iz nadležnog proračuna i od HZZO-a temeljem ugovornih obveza</t>
  </si>
  <si>
    <t>Kazne, upravne mjere i ostali prihodi</t>
  </si>
  <si>
    <t>Preneseni višak-posebne namjene</t>
  </si>
  <si>
    <t>RASHODI POSLOVANJA PREMA EKONOMSKOJ KLASIFIKACIJI</t>
  </si>
  <si>
    <t>Naziv rashoda</t>
  </si>
  <si>
    <t>Rashodi poslovanja</t>
  </si>
  <si>
    <t>Rashodi za zaposlene</t>
  </si>
  <si>
    <t>Materijalni rashodi</t>
  </si>
  <si>
    <t>Financijski rashodi</t>
  </si>
  <si>
    <t>…</t>
  </si>
  <si>
    <t>Rashodi za nabavu nefinancijske imovine</t>
  </si>
  <si>
    <t>Rashodi za nabavu proizvedene dugotrajne imovine</t>
  </si>
  <si>
    <t>PRIHODI POSLOVANJA PREMA IZVORIMA FINANCIRANJA</t>
  </si>
  <si>
    <t>Brojčana oznaka i naziv</t>
  </si>
  <si>
    <t>1 Opći prihodi i primici</t>
  </si>
  <si>
    <t xml:space="preserve">  1.1. Opći prihodi i primici</t>
  </si>
  <si>
    <t>3 Vlastiti prihodi</t>
  </si>
  <si>
    <t xml:space="preserve"> 3.1. Vlastiti prihodi</t>
  </si>
  <si>
    <t>4 Prihodi za posebne namjene</t>
  </si>
  <si>
    <t xml:space="preserve">   4.7. Prihodi za posebne namjene</t>
  </si>
  <si>
    <t>5 Pomoći</t>
  </si>
  <si>
    <t xml:space="preserve">   5.8. Pomoći</t>
  </si>
  <si>
    <t>6 Donacije</t>
  </si>
  <si>
    <t xml:space="preserve">  6.1. Donacije</t>
  </si>
  <si>
    <t>9 Rezultat</t>
  </si>
  <si>
    <t>94 Preneseni višak- posebne namjene</t>
  </si>
  <si>
    <t>RASHODI POSLOVANJA PREMA IZVORIMA FINANCIRANJA</t>
  </si>
  <si>
    <t>I.  OPĆI DIO</t>
  </si>
  <si>
    <t>A. RAČUN PRIHODA I RASHODA</t>
  </si>
  <si>
    <t>RASHODI PREMA FUNKCIJSKOJ KLASIFIKACIJI</t>
  </si>
  <si>
    <t xml:space="preserve"> Procjena 2005.</t>
  </si>
  <si>
    <t>Brojčana oznaka</t>
  </si>
  <si>
    <t>Naziv klasifikacije</t>
  </si>
  <si>
    <t>Plan 2025.</t>
  </si>
  <si>
    <t>Projekcija proračuna za 2026.</t>
  </si>
  <si>
    <t>Projekcija proračuna za 2027.</t>
  </si>
  <si>
    <t>UKUPNO RASHODI</t>
  </si>
  <si>
    <t>09</t>
  </si>
  <si>
    <t>OBRAZOVANJE</t>
  </si>
  <si>
    <t>091</t>
  </si>
  <si>
    <t>Predškolsko i osnovno obrazovanje</t>
  </si>
  <si>
    <t>B. RAČUN FINANCIRANJA PREMA EKONOMSKOJ KLASIFIKACIJI</t>
  </si>
  <si>
    <t>Naziv</t>
  </si>
  <si>
    <t>PRIMICI UKUPNO</t>
  </si>
  <si>
    <t>Primici od financijske imovine i zaduživanja</t>
  </si>
  <si>
    <t>Primici od zaduživanja</t>
  </si>
  <si>
    <t>IZDACI UKUPNO</t>
  </si>
  <si>
    <t>Izdaci za financijsku imovinu i otplate zajmova</t>
  </si>
  <si>
    <t>Izdaci za otplatu glavnice primljenih kredita i zajmova</t>
  </si>
  <si>
    <t>B. RAČUN FINANCIRANJA PREMA IZVORIMA FINANCIRANJA</t>
  </si>
  <si>
    <t>8 Namjenski primici od zaduživanja</t>
  </si>
  <si>
    <t xml:space="preserve">  81 Namjenski primici od zaduživanja</t>
  </si>
  <si>
    <t xml:space="preserve">  3.1. Vlastiti prihodi</t>
  </si>
  <si>
    <t xml:space="preserve">      4.7. Prihodi za posebne namjene</t>
  </si>
  <si>
    <t>5. Pomoći</t>
  </si>
  <si>
    <t xml:space="preserve">       5.8. Pomoći</t>
  </si>
  <si>
    <t>6. Donacije</t>
  </si>
  <si>
    <t xml:space="preserve">       6.1. Donacije</t>
  </si>
  <si>
    <t>II. POSEBNI DIO</t>
  </si>
  <si>
    <t>Šifra</t>
  </si>
  <si>
    <t xml:space="preserve">Naziv </t>
  </si>
  <si>
    <t>PROGRAM 1062</t>
  </si>
  <si>
    <t>PROGRAM PREDŠKOLSKOG OBRAZOVANJA I ŠKOLSTVA</t>
  </si>
  <si>
    <t>Aktivnost A100627</t>
  </si>
  <si>
    <t>DJELATNOST UMJETNIČKE ŠKOLE BELI MANASTIR</t>
  </si>
  <si>
    <t>Izvor financiranja 1.1.</t>
  </si>
  <si>
    <t>Opći prihodi i primici</t>
  </si>
  <si>
    <t>Aktivnost A101628</t>
  </si>
  <si>
    <t>DJELATNOST UMJETNIČKE ŠKOLE BELI MANASTIR FINANCIRANA IZ DRUGIH IZVORA</t>
  </si>
  <si>
    <t>Izvor financiranja 3.1.</t>
  </si>
  <si>
    <t>Vlastiti prihodi</t>
  </si>
  <si>
    <t>Izvor financiranja 4.7.</t>
  </si>
  <si>
    <t>Prihodi za posebne namjene</t>
  </si>
  <si>
    <t>Izvor financiranja 5.8.</t>
  </si>
  <si>
    <t>Pomoći</t>
  </si>
  <si>
    <t>Izvor financiranja 94</t>
  </si>
  <si>
    <t>Preneseni višak-poseb. namjene</t>
  </si>
  <si>
    <t>Kapitalni projekt K100627</t>
  </si>
  <si>
    <t>NABAVKA OPREME ZA RAD UMJETNIČKE ŠKOLE</t>
  </si>
  <si>
    <t>Kapitalni projekt K101628</t>
  </si>
  <si>
    <t>Izvor financiranja 6.1.</t>
  </si>
  <si>
    <t>Donacije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</si>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</sst>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8"/>
      <name val="Arial"/>
      <family val="2"/>
    </font>
    <font>
      <i/>
      <sz val="10"/>
      <name val="Arial"/>
      <family val="2"/>
      <charset val="238"/>
    </font>
    <font>
      <sz val="10"/>
      <name val="Arial"/>
      <family val="2"/>
    </font>
    <font>
      <b/>
      <i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FF00"/>
      <name val="Arial Black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</font>
    <font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NumberFormat="1" applyFont="1" applyFill="1" applyBorder="1" applyAlignment="1" applyProtection="1">
      <alignment horizontal="left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3" fontId="9" fillId="3" borderId="4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NumberFormat="1" applyFont="1" applyFill="1" applyBorder="1" applyAlignment="1" applyProtection="1">
      <alignment vertical="center"/>
    </xf>
    <xf numFmtId="3" fontId="9" fillId="0" borderId="4" xfId="0" applyNumberFormat="1" applyFont="1" applyFill="1" applyBorder="1" applyAlignment="1" applyProtection="1">
      <alignment horizontal="right" wrapText="1"/>
    </xf>
    <xf numFmtId="3" fontId="9" fillId="0" borderId="4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3" fontId="10" fillId="4" borderId="2" xfId="0" quotePrefix="1" applyNumberFormat="1" applyFont="1" applyFill="1" applyBorder="1" applyAlignment="1">
      <alignment horizontal="right"/>
    </xf>
    <xf numFmtId="3" fontId="10" fillId="4" borderId="4" xfId="0" applyNumberFormat="1" applyFont="1" applyFill="1" applyBorder="1" applyAlignment="1" applyProtection="1">
      <alignment horizontal="right" wrapText="1"/>
    </xf>
    <xf numFmtId="3" fontId="10" fillId="3" borderId="2" xfId="0" quotePrefix="1" applyNumberFormat="1" applyFont="1" applyFill="1" applyBorder="1" applyAlignment="1">
      <alignment horizontal="right"/>
    </xf>
    <xf numFmtId="3" fontId="10" fillId="3" borderId="4" xfId="0" quotePrefix="1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3" fillId="2" borderId="0" xfId="0" applyFont="1" applyFill="1" applyAlignment="1">
      <alignment wrapText="1"/>
    </xf>
    <xf numFmtId="0" fontId="14" fillId="0" borderId="0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0" fontId="10" fillId="0" borderId="2" xfId="0" quotePrefix="1" applyFont="1" applyBorder="1" applyAlignment="1">
      <alignment horizontal="left" wrapText="1"/>
    </xf>
    <xf numFmtId="0" fontId="10" fillId="0" borderId="3" xfId="0" quotePrefix="1" applyFont="1" applyBorder="1" applyAlignment="1">
      <alignment horizontal="left" wrapText="1"/>
    </xf>
    <xf numFmtId="0" fontId="10" fillId="0" borderId="3" xfId="0" quotePrefix="1" applyFont="1" applyBorder="1" applyAlignment="1">
      <alignment horizontal="center" wrapText="1"/>
    </xf>
    <xf numFmtId="0" fontId="10" fillId="0" borderId="3" xfId="0" quotePrefix="1" applyNumberFormat="1" applyFont="1" applyFill="1" applyBorder="1" applyAlignment="1" applyProtection="1">
      <alignment horizontal="left"/>
    </xf>
    <xf numFmtId="3" fontId="9" fillId="3" borderId="2" xfId="0" quotePrefix="1" applyNumberFormat="1" applyFont="1" applyFill="1" applyBorder="1" applyAlignment="1">
      <alignment horizontal="right"/>
    </xf>
    <xf numFmtId="3" fontId="9" fillId="3" borderId="4" xfId="0" quotePrefix="1" applyNumberFormat="1" applyFont="1" applyFill="1" applyBorder="1" applyAlignment="1">
      <alignment horizontal="right"/>
    </xf>
    <xf numFmtId="0" fontId="0" fillId="2" borderId="0" xfId="0" applyFill="1"/>
    <xf numFmtId="0" fontId="9" fillId="4" borderId="6" xfId="0" applyNumberFormat="1" applyFont="1" applyFill="1" applyBorder="1" applyAlignment="1" applyProtection="1">
      <alignment horizontal="center" vertical="center" wrapText="1"/>
    </xf>
    <xf numFmtId="0" fontId="9" fillId="4" borderId="7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3" fontId="9" fillId="2" borderId="9" xfId="0" applyNumberFormat="1" applyFont="1" applyFill="1" applyBorder="1" applyAlignment="1" applyProtection="1">
      <alignment horizontal="center" vertical="center" wrapText="1"/>
    </xf>
    <xf numFmtId="3" fontId="9" fillId="2" borderId="10" xfId="0" applyNumberFormat="1" applyFont="1" applyFill="1" applyBorder="1" applyAlignment="1" applyProtection="1">
      <alignment horizontal="center" vertical="center" wrapText="1"/>
    </xf>
    <xf numFmtId="3" fontId="9" fillId="0" borderId="10" xfId="0" applyNumberFormat="1" applyFont="1" applyFill="1" applyBorder="1" applyAlignment="1" applyProtection="1">
      <alignment horizontal="center" vertical="center" wrapText="1"/>
    </xf>
    <xf numFmtId="3" fontId="9" fillId="0" borderId="11" xfId="0" applyNumberFormat="1" applyFont="1" applyFill="1" applyBorder="1" applyAlignment="1" applyProtection="1">
      <alignment horizontal="center" vertical="center" wrapText="1"/>
    </xf>
    <xf numFmtId="0" fontId="10" fillId="2" borderId="12" xfId="0" applyNumberFormat="1" applyFont="1" applyFill="1" applyBorder="1" applyAlignment="1" applyProtection="1">
      <alignment horizontal="left" vertical="center" wrapText="1"/>
    </xf>
    <xf numFmtId="3" fontId="18" fillId="2" borderId="13" xfId="0" applyNumberFormat="1" applyFont="1" applyFill="1" applyBorder="1" applyAlignment="1">
      <alignment horizontal="right"/>
    </xf>
    <xf numFmtId="3" fontId="18" fillId="2" borderId="12" xfId="0" applyNumberFormat="1" applyFont="1" applyFill="1" applyBorder="1" applyAlignment="1">
      <alignment horizontal="right"/>
    </xf>
    <xf numFmtId="0" fontId="10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3" fontId="5" fillId="2" borderId="5" xfId="0" applyNumberFormat="1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0" fontId="11" fillId="2" borderId="4" xfId="0" quotePrefix="1" applyFont="1" applyFill="1" applyBorder="1" applyAlignment="1">
      <alignment horizontal="left" vertical="center"/>
    </xf>
    <xf numFmtId="0" fontId="11" fillId="2" borderId="0" xfId="0" quotePrefix="1" applyFont="1" applyFill="1" applyBorder="1" applyAlignment="1">
      <alignment horizontal="left" vertical="center"/>
    </xf>
    <xf numFmtId="0" fontId="11" fillId="2" borderId="0" xfId="0" applyNumberFormat="1" applyFont="1" applyFill="1" applyBorder="1" applyAlignment="1" applyProtection="1">
      <alignment horizontal="left" vertical="center" wrapText="1"/>
    </xf>
    <xf numFmtId="3" fontId="5" fillId="2" borderId="0" xfId="0" applyNumberFormat="1" applyFont="1" applyFill="1" applyBorder="1" applyAlignment="1">
      <alignment horizontal="right"/>
    </xf>
    <xf numFmtId="3" fontId="9" fillId="0" borderId="9" xfId="0" applyNumberFormat="1" applyFont="1" applyFill="1" applyBorder="1" applyAlignment="1" applyProtection="1">
      <alignment horizontal="center" vertical="center" wrapText="1"/>
    </xf>
    <xf numFmtId="0" fontId="10" fillId="2" borderId="4" xfId="0" quotePrefix="1" applyFont="1" applyFill="1" applyBorder="1" applyAlignment="1">
      <alignment horizontal="left" vertical="center"/>
    </xf>
    <xf numFmtId="0" fontId="19" fillId="2" borderId="4" xfId="0" quotePrefix="1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4" xfId="0" applyNumberFormat="1" applyFont="1" applyFill="1" applyBorder="1" applyAlignment="1" applyProtection="1">
      <alignment horizontal="left" vertical="center"/>
    </xf>
    <xf numFmtId="0" fontId="10" fillId="2" borderId="4" xfId="0" applyNumberFormat="1" applyFont="1" applyFill="1" applyBorder="1" applyAlignment="1" applyProtection="1">
      <alignment vertical="center" wrapText="1"/>
    </xf>
    <xf numFmtId="3" fontId="18" fillId="2" borderId="5" xfId="0" applyNumberFormat="1" applyFont="1" applyFill="1" applyBorder="1" applyAlignment="1">
      <alignment horizontal="center" vertical="center"/>
    </xf>
    <xf numFmtId="3" fontId="18" fillId="2" borderId="4" xfId="0" applyNumberFormat="1" applyFont="1" applyFill="1" applyBorder="1" applyAlignment="1">
      <alignment horizontal="center" vertical="center"/>
    </xf>
    <xf numFmtId="0" fontId="20" fillId="2" borderId="4" xfId="0" applyNumberFormat="1" applyFont="1" applyFill="1" applyBorder="1" applyAlignment="1" applyProtection="1">
      <alignment horizontal="left" vertical="center"/>
    </xf>
    <xf numFmtId="0" fontId="20" fillId="2" borderId="4" xfId="0" applyNumberFormat="1" applyFont="1" applyFill="1" applyBorder="1" applyAlignment="1" applyProtection="1">
      <alignment vertical="center" wrapText="1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0" fontId="9" fillId="0" borderId="8" xfId="0" applyNumberFormat="1" applyFont="1" applyFill="1" applyBorder="1" applyAlignment="1" applyProtection="1">
      <alignment horizontal="left" vertical="center" wrapText="1"/>
    </xf>
    <xf numFmtId="0" fontId="10" fillId="2" borderId="12" xfId="0" applyNumberFormat="1" applyFont="1" applyFill="1" applyBorder="1" applyAlignment="1" applyProtection="1">
      <alignment vertical="center" wrapText="1"/>
    </xf>
    <xf numFmtId="3" fontId="9" fillId="0" borderId="12" xfId="0" applyNumberFormat="1" applyFont="1" applyFill="1" applyBorder="1" applyAlignment="1" applyProtection="1">
      <alignment horizontal="center" vertical="center" wrapText="1"/>
    </xf>
    <xf numFmtId="3" fontId="18" fillId="2" borderId="4" xfId="0" applyNumberFormat="1" applyFont="1" applyFill="1" applyBorder="1" applyAlignment="1">
      <alignment horizontal="center"/>
    </xf>
    <xf numFmtId="0" fontId="19" fillId="2" borderId="4" xfId="0" quotePrefix="1" applyFont="1" applyFill="1" applyBorder="1" applyAlignment="1">
      <alignment horizontal="center" vertical="center"/>
    </xf>
    <xf numFmtId="3" fontId="18" fillId="2" borderId="5" xfId="0" applyNumberFormat="1" applyFont="1" applyFill="1" applyBorder="1" applyAlignment="1">
      <alignment horizontal="center"/>
    </xf>
    <xf numFmtId="0" fontId="19" fillId="2" borderId="4" xfId="0" quotePrefix="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3" fontId="5" fillId="2" borderId="4" xfId="0" applyNumberFormat="1" applyFont="1" applyFill="1" applyBorder="1" applyAlignment="1" applyProtection="1">
      <alignment horizontal="right" wrapText="1"/>
    </xf>
    <xf numFmtId="0" fontId="21" fillId="2" borderId="4" xfId="0" quotePrefix="1" applyFont="1" applyFill="1" applyBorder="1" applyAlignment="1">
      <alignment horizontal="left" vertical="center"/>
    </xf>
    <xf numFmtId="0" fontId="20" fillId="2" borderId="4" xfId="0" quotePrefix="1" applyFont="1" applyFill="1" applyBorder="1" applyAlignment="1">
      <alignment horizontal="left" vertical="center" wrapText="1"/>
    </xf>
    <xf numFmtId="0" fontId="19" fillId="2" borderId="0" xfId="0" quotePrefix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 applyProtection="1">
      <alignment horizontal="right" wrapText="1"/>
    </xf>
    <xf numFmtId="0" fontId="9" fillId="4" borderId="4" xfId="0" applyNumberFormat="1" applyFont="1" applyFill="1" applyBorder="1" applyAlignment="1" applyProtection="1">
      <alignment horizontal="center" vertical="center" wrapText="1"/>
    </xf>
    <xf numFmtId="3" fontId="9" fillId="0" borderId="5" xfId="0" applyNumberFormat="1" applyFont="1" applyFill="1" applyBorder="1" applyAlignment="1" applyProtection="1">
      <alignment horizontal="center" vertical="center" wrapText="1"/>
    </xf>
    <xf numFmtId="3" fontId="9" fillId="2" borderId="5" xfId="0" applyNumberFormat="1" applyFont="1" applyFill="1" applyBorder="1" applyAlignment="1" applyProtection="1">
      <alignment horizontal="center" vertical="center" wrapText="1"/>
    </xf>
    <xf numFmtId="3" fontId="9" fillId="2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3" fontId="22" fillId="0" borderId="0" xfId="0" applyNumberFormat="1" applyFont="1"/>
    <xf numFmtId="0" fontId="2" fillId="2" borderId="0" xfId="0" applyNumberFormat="1" applyFont="1" applyFill="1" applyBorder="1" applyAlignment="1" applyProtection="1">
      <alignment horizontal="center" vertical="center" wrapText="1"/>
    </xf>
    <xf numFmtId="3" fontId="12" fillId="0" borderId="0" xfId="0" quotePrefix="1" applyNumberFormat="1" applyFont="1" applyBorder="1" applyAlignment="1">
      <alignment horizontal="center"/>
    </xf>
    <xf numFmtId="3" fontId="12" fillId="2" borderId="0" xfId="0" quotePrefix="1" applyNumberFormat="1" applyFont="1" applyFill="1" applyBorder="1" applyAlignment="1">
      <alignment horizontal="center"/>
    </xf>
    <xf numFmtId="3" fontId="10" fillId="0" borderId="0" xfId="0" quotePrefix="1" applyNumberFormat="1" applyFont="1" applyFill="1" applyBorder="1" applyAlignment="1">
      <alignment horizontal="left"/>
    </xf>
    <xf numFmtId="3" fontId="10" fillId="0" borderId="0" xfId="0" applyNumberFormat="1" applyFont="1" applyBorder="1"/>
    <xf numFmtId="3" fontId="10" fillId="2" borderId="0" xfId="0" applyNumberFormat="1" applyFont="1" applyFill="1" applyBorder="1"/>
    <xf numFmtId="3" fontId="11" fillId="0" borderId="0" xfId="0" applyNumberFormat="1" applyFont="1"/>
    <xf numFmtId="3" fontId="10" fillId="0" borderId="0" xfId="0" applyNumberFormat="1" applyFont="1"/>
    <xf numFmtId="3" fontId="23" fillId="0" borderId="3" xfId="0" quotePrefix="1" applyNumberFormat="1" applyFont="1" applyBorder="1" applyAlignment="1">
      <alignment horizontal="center" wrapText="1"/>
    </xf>
    <xf numFmtId="3" fontId="22" fillId="0" borderId="0" xfId="0" applyNumberFormat="1" applyFont="1" applyAlignment="1">
      <alignment wrapText="1"/>
    </xf>
    <xf numFmtId="0" fontId="25" fillId="4" borderId="14" xfId="0" quotePrefix="1" applyNumberFormat="1" applyFont="1" applyFill="1" applyBorder="1" applyAlignment="1">
      <alignment horizontal="center" vertical="center" wrapText="1"/>
    </xf>
    <xf numFmtId="0" fontId="25" fillId="4" borderId="15" xfId="0" applyNumberFormat="1" applyFont="1" applyFill="1" applyBorder="1" applyAlignment="1">
      <alignment horizontal="center" vertical="center" wrapText="1"/>
    </xf>
    <xf numFmtId="3" fontId="25" fillId="5" borderId="4" xfId="0" applyNumberFormat="1" applyFont="1" applyFill="1" applyBorder="1" applyAlignment="1">
      <alignment horizontal="center" vertical="center"/>
    </xf>
    <xf numFmtId="3" fontId="25" fillId="4" borderId="4" xfId="0" applyNumberFormat="1" applyFont="1" applyFill="1" applyBorder="1" applyAlignment="1">
      <alignment horizontal="center" vertical="center"/>
    </xf>
    <xf numFmtId="3" fontId="25" fillId="4" borderId="15" xfId="0" applyNumberFormat="1" applyFont="1" applyFill="1" applyBorder="1" applyAlignment="1">
      <alignment horizontal="center" vertical="center" wrapText="1"/>
    </xf>
    <xf numFmtId="3" fontId="23" fillId="0" borderId="0" xfId="0" applyNumberFormat="1" applyFont="1"/>
    <xf numFmtId="3" fontId="25" fillId="2" borderId="0" xfId="0" applyNumberFormat="1" applyFont="1" applyFill="1" applyBorder="1" applyAlignment="1">
      <alignment horizontal="center" vertical="center"/>
    </xf>
    <xf numFmtId="3" fontId="25" fillId="2" borderId="0" xfId="0" applyNumberFormat="1" applyFont="1" applyFill="1" applyBorder="1" applyAlignment="1">
      <alignment horizontal="center" vertical="center" wrapText="1"/>
    </xf>
    <xf numFmtId="3" fontId="25" fillId="2" borderId="0" xfId="0" quotePrefix="1" applyNumberFormat="1" applyFont="1" applyFill="1" applyBorder="1" applyAlignment="1">
      <alignment horizontal="center" vertical="center" wrapText="1"/>
    </xf>
    <xf numFmtId="0" fontId="25" fillId="2" borderId="17" xfId="0" quotePrefix="1" applyNumberFormat="1" applyFont="1" applyFill="1" applyBorder="1" applyAlignment="1">
      <alignment horizontal="left" vertical="center" wrapText="1"/>
    </xf>
    <xf numFmtId="3" fontId="25" fillId="2" borderId="15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Border="1"/>
    <xf numFmtId="3" fontId="22" fillId="2" borderId="0" xfId="0" applyNumberFormat="1" applyFont="1" applyFill="1" applyBorder="1"/>
    <xf numFmtId="0" fontId="25" fillId="2" borderId="14" xfId="0" quotePrefix="1" applyNumberFormat="1" applyFont="1" applyFill="1" applyBorder="1" applyAlignment="1">
      <alignment horizontal="center" vertical="center" wrapText="1"/>
    </xf>
    <xf numFmtId="0" fontId="25" fillId="2" borderId="15" xfId="0" applyNumberFormat="1" applyFont="1" applyFill="1" applyBorder="1" applyAlignment="1">
      <alignment horizontal="center" vertical="center" wrapText="1"/>
    </xf>
    <xf numFmtId="3" fontId="23" fillId="0" borderId="18" xfId="0" applyNumberFormat="1" applyFont="1" applyBorder="1"/>
    <xf numFmtId="0" fontId="25" fillId="4" borderId="8" xfId="0" quotePrefix="1" applyNumberFormat="1" applyFont="1" applyFill="1" applyBorder="1" applyAlignment="1">
      <alignment horizontal="left" vertical="center" wrapText="1"/>
    </xf>
    <xf numFmtId="0" fontId="25" fillId="4" borderId="10" xfId="0" applyNumberFormat="1" applyFont="1" applyFill="1" applyBorder="1" applyAlignment="1">
      <alignment horizontal="center" vertical="center" wrapText="1"/>
    </xf>
    <xf numFmtId="4" fontId="25" fillId="4" borderId="1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Border="1"/>
    <xf numFmtId="164" fontId="22" fillId="0" borderId="0" xfId="0" applyNumberFormat="1" applyFont="1"/>
    <xf numFmtId="0" fontId="25" fillId="6" borderId="4" xfId="0" quotePrefix="1" applyNumberFormat="1" applyFont="1" applyFill="1" applyBorder="1" applyAlignment="1">
      <alignment horizontal="center"/>
    </xf>
    <xf numFmtId="0" fontId="25" fillId="7" borderId="4" xfId="0" applyNumberFormat="1" applyFont="1" applyFill="1" applyBorder="1" applyAlignment="1">
      <alignment horizontal="center"/>
    </xf>
    <xf numFmtId="4" fontId="25" fillId="6" borderId="4" xfId="0" applyNumberFormat="1" applyFont="1" applyFill="1" applyBorder="1" applyAlignment="1">
      <alignment horizontal="center"/>
    </xf>
    <xf numFmtId="4" fontId="25" fillId="7" borderId="4" xfId="0" applyNumberFormat="1" applyFont="1" applyFill="1" applyBorder="1" applyAlignment="1">
      <alignment horizontal="center"/>
    </xf>
    <xf numFmtId="4" fontId="25" fillId="6" borderId="4" xfId="0" applyNumberFormat="1" applyFont="1" applyFill="1" applyBorder="1"/>
    <xf numFmtId="0" fontId="26" fillId="6" borderId="4" xfId="0" quotePrefix="1" applyNumberFormat="1" applyFont="1" applyFill="1" applyBorder="1" applyAlignment="1">
      <alignment horizontal="center"/>
    </xf>
    <xf numFmtId="0" fontId="26" fillId="6" borderId="4" xfId="0" applyNumberFormat="1" applyFont="1" applyFill="1" applyBorder="1" applyAlignment="1">
      <alignment horizontal="center"/>
    </xf>
    <xf numFmtId="4" fontId="26" fillId="6" borderId="4" xfId="0" applyNumberFormat="1" applyFont="1" applyFill="1" applyBorder="1" applyAlignment="1">
      <alignment horizontal="center"/>
    </xf>
    <xf numFmtId="4" fontId="26" fillId="7" borderId="4" xfId="0" applyNumberFormat="1" applyFont="1" applyFill="1" applyBorder="1" applyAlignment="1">
      <alignment horizontal="center"/>
    </xf>
    <xf numFmtId="4" fontId="26" fillId="6" borderId="4" xfId="0" applyNumberFormat="1" applyFont="1" applyFill="1" applyBorder="1"/>
    <xf numFmtId="0" fontId="26" fillId="2" borderId="0" xfId="0" applyNumberFormat="1" applyFont="1" applyFill="1" applyBorder="1" applyAlignment="1">
      <alignment horizontal="center"/>
    </xf>
    <xf numFmtId="0" fontId="25" fillId="2" borderId="0" xfId="0" quotePrefix="1" applyNumberFormat="1" applyFont="1" applyFill="1" applyBorder="1" applyAlignment="1">
      <alignment horizontal="center" vertical="justify"/>
    </xf>
    <xf numFmtId="4" fontId="25" fillId="2" borderId="0" xfId="0" applyNumberFormat="1" applyFont="1" applyFill="1" applyBorder="1"/>
    <xf numFmtId="3" fontId="25" fillId="2" borderId="0" xfId="0" applyNumberFormat="1" applyFont="1" applyFill="1" applyBorder="1"/>
    <xf numFmtId="0" fontId="10" fillId="0" borderId="0" xfId="0" applyNumberFormat="1" applyFont="1" applyBorder="1" applyAlignment="1">
      <alignment horizontal="center"/>
    </xf>
    <xf numFmtId="0" fontId="11" fillId="0" borderId="0" xfId="0" applyNumberFormat="1" applyFont="1" applyBorder="1"/>
    <xf numFmtId="3" fontId="10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3" fontId="11" fillId="2" borderId="0" xfId="0" applyNumberFormat="1" applyFont="1" applyFill="1" applyBorder="1"/>
    <xf numFmtId="0" fontId="11" fillId="2" borderId="0" xfId="0" applyNumberFormat="1" applyFont="1" applyFill="1" applyBorder="1"/>
    <xf numFmtId="3" fontId="11" fillId="0" borderId="0" xfId="0" applyNumberFormat="1" applyFont="1" applyBorder="1"/>
    <xf numFmtId="3" fontId="19" fillId="0" borderId="0" xfId="0" applyNumberFormat="1" applyFont="1" applyBorder="1"/>
    <xf numFmtId="0" fontId="12" fillId="0" borderId="0" xfId="0" applyNumberFormat="1" applyFont="1" applyBorder="1" applyAlignment="1">
      <alignment horizontal="center"/>
    </xf>
    <xf numFmtId="0" fontId="27" fillId="0" borderId="0" xfId="0" applyNumberFormat="1" applyFont="1" applyBorder="1"/>
    <xf numFmtId="0" fontId="27" fillId="2" borderId="0" xfId="0" applyNumberFormat="1" applyFont="1" applyFill="1" applyBorder="1"/>
    <xf numFmtId="0" fontId="22" fillId="0" borderId="0" xfId="0" applyNumberFormat="1" applyFont="1" applyAlignment="1">
      <alignment horizontal="center"/>
    </xf>
    <xf numFmtId="0" fontId="22" fillId="0" borderId="0" xfId="0" applyNumberFormat="1" applyFont="1"/>
    <xf numFmtId="0" fontId="22" fillId="2" borderId="0" xfId="0" applyNumberFormat="1" applyFont="1" applyFill="1"/>
    <xf numFmtId="0" fontId="9" fillId="4" borderId="5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11" fillId="2" borderId="5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vertical="center" wrapText="1"/>
    </xf>
    <xf numFmtId="0" fontId="28" fillId="2" borderId="8" xfId="0" applyNumberFormat="1" applyFont="1" applyFill="1" applyBorder="1" applyAlignment="1" applyProtection="1">
      <alignment horizontal="center" vertical="center" wrapText="1"/>
    </xf>
    <xf numFmtId="3" fontId="18" fillId="2" borderId="9" xfId="0" applyNumberFormat="1" applyFont="1" applyFill="1" applyBorder="1" applyAlignment="1">
      <alignment horizontal="center"/>
    </xf>
    <xf numFmtId="3" fontId="18" fillId="2" borderId="19" xfId="0" applyNumberFormat="1" applyFont="1" applyFill="1" applyBorder="1" applyAlignment="1">
      <alignment horizontal="center"/>
    </xf>
    <xf numFmtId="3" fontId="5" fillId="2" borderId="13" xfId="0" applyNumberFormat="1" applyFont="1" applyFill="1" applyBorder="1" applyAlignment="1">
      <alignment horizontal="right"/>
    </xf>
    <xf numFmtId="0" fontId="19" fillId="2" borderId="4" xfId="0" quotePrefix="1" applyFont="1" applyFill="1" applyBorder="1" applyAlignment="1">
      <alignment horizontal="center" vertical="center" wrapText="1"/>
    </xf>
    <xf numFmtId="0" fontId="19" fillId="2" borderId="6" xfId="0" quotePrefix="1" applyFont="1" applyFill="1" applyBorder="1" applyAlignment="1">
      <alignment horizontal="left" vertical="center" wrapText="1"/>
    </xf>
    <xf numFmtId="3" fontId="5" fillId="2" borderId="7" xfId="0" applyNumberFormat="1" applyFont="1" applyFill="1" applyBorder="1" applyAlignment="1">
      <alignment horizontal="right"/>
    </xf>
    <xf numFmtId="3" fontId="5" fillId="2" borderId="6" xfId="0" applyNumberFormat="1" applyFont="1" applyFill="1" applyBorder="1" applyAlignment="1">
      <alignment horizontal="right"/>
    </xf>
    <xf numFmtId="0" fontId="28" fillId="0" borderId="4" xfId="0" applyFont="1" applyBorder="1"/>
    <xf numFmtId="0" fontId="20" fillId="0" borderId="4" xfId="0" applyFont="1" applyBorder="1" applyAlignment="1">
      <alignment horizontal="left"/>
    </xf>
    <xf numFmtId="0" fontId="20" fillId="0" borderId="0" xfId="0" applyFont="1"/>
    <xf numFmtId="0" fontId="9" fillId="2" borderId="5" xfId="0" applyNumberFormat="1" applyFont="1" applyFill="1" applyBorder="1" applyAlignment="1" applyProtection="1">
      <alignment horizontal="left" vertical="center" wrapText="1"/>
    </xf>
    <xf numFmtId="0" fontId="30" fillId="2" borderId="5" xfId="0" applyNumberFormat="1" applyFont="1" applyFill="1" applyBorder="1" applyAlignment="1" applyProtection="1">
      <alignment horizontal="left" vertical="center" wrapText="1"/>
    </xf>
    <xf numFmtId="0" fontId="18" fillId="2" borderId="5" xfId="0" applyNumberFormat="1" applyFont="1" applyFill="1" applyBorder="1" applyAlignment="1" applyProtection="1">
      <alignment horizontal="left" vertical="center" wrapText="1"/>
    </xf>
    <xf numFmtId="0" fontId="28" fillId="0" borderId="0" xfId="0" applyFont="1"/>
    <xf numFmtId="0" fontId="5" fillId="2" borderId="5" xfId="0" applyNumberFormat="1" applyFont="1" applyFill="1" applyBorder="1" applyAlignment="1" applyProtection="1">
      <alignment horizontal="left" vertical="center" wrapText="1"/>
    </xf>
    <xf numFmtId="3" fontId="5" fillId="2" borderId="12" xfId="0" applyNumberFormat="1" applyFont="1" applyFill="1" applyBorder="1" applyAlignment="1">
      <alignment horizontal="right"/>
    </xf>
    <xf numFmtId="3" fontId="5" fillId="2" borderId="12" xfId="0" applyNumberFormat="1" applyFont="1" applyFill="1" applyBorder="1" applyAlignment="1" applyProtection="1">
      <alignment horizontal="right" wrapText="1"/>
    </xf>
    <xf numFmtId="0" fontId="18" fillId="2" borderId="0" xfId="0" applyNumberFormat="1" applyFont="1" applyFill="1" applyBorder="1" applyAlignment="1" applyProtection="1">
      <alignment horizontal="left" vertical="center" wrapText="1"/>
    </xf>
    <xf numFmtId="3" fontId="18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3" fontId="28" fillId="0" borderId="0" xfId="0" applyNumberFormat="1" applyFont="1" applyAlignment="1">
      <alignment horizontal="center"/>
    </xf>
    <xf numFmtId="3" fontId="28" fillId="2" borderId="0" xfId="0" applyNumberFormat="1" applyFont="1" applyFill="1" applyAlignment="1">
      <alignment horizontal="center"/>
    </xf>
    <xf numFmtId="3" fontId="28" fillId="0" borderId="4" xfId="0" applyNumberFormat="1" applyFont="1" applyBorder="1" applyAlignment="1">
      <alignment horizontal="center"/>
    </xf>
    <xf numFmtId="3" fontId="28" fillId="2" borderId="4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 applyProtection="1">
      <alignment horizontal="left" vertical="center" wrapText="1"/>
    </xf>
    <xf numFmtId="3" fontId="5" fillId="2" borderId="6" xfId="0" applyNumberFormat="1" applyFont="1" applyFill="1" applyBorder="1" applyAlignment="1" applyProtection="1">
      <alignment horizontal="right" wrapText="1"/>
    </xf>
    <xf numFmtId="3" fontId="28" fillId="0" borderId="10" xfId="0" applyNumberFormat="1" applyFont="1" applyBorder="1"/>
    <xf numFmtId="3" fontId="28" fillId="2" borderId="10" xfId="0" applyNumberFormat="1" applyFont="1" applyFill="1" applyBorder="1"/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3" xfId="0" applyNumberFormat="1" applyFont="1" applyFill="1" applyBorder="1" applyAlignment="1" applyProtection="1">
      <alignment horizontal="left" vertical="center" wrapText="1"/>
    </xf>
    <xf numFmtId="0" fontId="10" fillId="4" borderId="5" xfId="0" applyNumberFormat="1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0" fillId="3" borderId="2" xfId="0" quotePrefix="1" applyNumberFormat="1" applyFont="1" applyFill="1" applyBorder="1" applyAlignment="1" applyProtection="1">
      <alignment horizontal="left" vertical="center" wrapText="1"/>
    </xf>
    <xf numFmtId="0" fontId="11" fillId="3" borderId="3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0" fillId="3" borderId="5" xfId="0" applyNumberFormat="1" applyFont="1" applyFill="1" applyBorder="1" applyAlignment="1" applyProtection="1">
      <alignment horizontal="left" vertical="center" wrapText="1"/>
    </xf>
    <xf numFmtId="0" fontId="10" fillId="0" borderId="2" xfId="0" quotePrefix="1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vertical="center" wrapText="1"/>
    </xf>
    <xf numFmtId="0" fontId="10" fillId="0" borderId="2" xfId="0" quotePrefix="1" applyFont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11" fillId="3" borderId="3" xfId="0" applyNumberFormat="1" applyFont="1" applyFill="1" applyBorder="1" applyAlignment="1" applyProtection="1">
      <alignment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2" xfId="0" quotePrefix="1" applyFont="1" applyFill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3" fontId="11" fillId="0" borderId="0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3" fontId="22" fillId="0" borderId="0" xfId="0" applyNumberFormat="1" applyFont="1" applyAlignment="1">
      <alignment horizontal="center"/>
    </xf>
    <xf numFmtId="3" fontId="12" fillId="0" borderId="0" xfId="0" quotePrefix="1" applyNumberFormat="1" applyFont="1" applyBorder="1" applyAlignment="1">
      <alignment horizontal="center"/>
    </xf>
    <xf numFmtId="3" fontId="24" fillId="2" borderId="0" xfId="0" applyNumberFormat="1" applyFont="1" applyFill="1" applyBorder="1" applyAlignment="1">
      <alignment horizontal="center" wrapText="1"/>
    </xf>
    <xf numFmtId="0" fontId="25" fillId="2" borderId="16" xfId="0" quotePrefix="1" applyNumberFormat="1" applyFont="1" applyFill="1" applyBorder="1" applyAlignment="1">
      <alignment horizontal="left" vertical="center" wrapText="1"/>
    </xf>
    <xf numFmtId="0" fontId="25" fillId="2" borderId="9" xfId="0" quotePrefix="1" applyNumberFormat="1" applyFont="1" applyFill="1" applyBorder="1" applyAlignment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3" xfId="0" applyNumberFormat="1" applyFont="1" applyFill="1" applyBorder="1" applyAlignment="1" applyProtection="1">
      <alignment horizontal="left" vertical="center" wrapText="1"/>
    </xf>
    <xf numFmtId="0" fontId="18" fillId="2" borderId="5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 indent="1"/>
    </xf>
    <xf numFmtId="0" fontId="5" fillId="2" borderId="3" xfId="0" applyNumberFormat="1" applyFont="1" applyFill="1" applyBorder="1" applyAlignment="1" applyProtection="1">
      <alignment horizontal="left" vertical="center" wrapText="1" indent="1"/>
    </xf>
    <xf numFmtId="0" fontId="5" fillId="2" borderId="5" xfId="0" applyNumberFormat="1" applyFont="1" applyFill="1" applyBorder="1" applyAlignment="1" applyProtection="1">
      <alignment horizontal="left" vertical="center" wrapText="1" indent="1"/>
    </xf>
    <xf numFmtId="0" fontId="30" fillId="2" borderId="2" xfId="0" applyNumberFormat="1" applyFont="1" applyFill="1" applyBorder="1" applyAlignment="1" applyProtection="1">
      <alignment horizontal="left" vertical="center" wrapText="1"/>
    </xf>
    <xf numFmtId="0" fontId="30" fillId="2" borderId="3" xfId="0" applyNumberFormat="1" applyFont="1" applyFill="1" applyBorder="1" applyAlignment="1" applyProtection="1">
      <alignment horizontal="left" vertical="center" wrapText="1"/>
    </xf>
    <xf numFmtId="0" fontId="30" fillId="2" borderId="5" xfId="0" applyNumberFormat="1" applyFont="1" applyFill="1" applyBorder="1" applyAlignment="1" applyProtection="1">
      <alignment horizontal="left" vertical="center" wrapText="1"/>
    </xf>
    <xf numFmtId="0" fontId="5" fillId="2" borderId="20" xfId="0" applyNumberFormat="1" applyFont="1" applyFill="1" applyBorder="1" applyAlignment="1" applyProtection="1">
      <alignment horizontal="left" vertical="center" wrapText="1" indent="1"/>
    </xf>
    <xf numFmtId="0" fontId="5" fillId="2" borderId="21" xfId="0" applyNumberFormat="1" applyFont="1" applyFill="1" applyBorder="1" applyAlignment="1" applyProtection="1">
      <alignment horizontal="left" vertical="center" wrapText="1" indent="1"/>
    </xf>
    <xf numFmtId="0" fontId="5" fillId="2" borderId="7" xfId="0" applyNumberFormat="1" applyFont="1" applyFill="1" applyBorder="1" applyAlignment="1" applyProtection="1">
      <alignment horizontal="left" vertical="center" wrapText="1" indent="1"/>
    </xf>
    <xf numFmtId="0" fontId="28" fillId="0" borderId="16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5" xfId="0" applyNumberFormat="1" applyFont="1" applyFill="1" applyBorder="1" applyAlignment="1" applyProtection="1">
      <alignment horizontal="left" vertical="center" wrapText="1"/>
    </xf>
    <xf numFmtId="0" fontId="30" fillId="2" borderId="0" xfId="0" applyNumberFormat="1" applyFont="1" applyFill="1" applyBorder="1" applyAlignment="1" applyProtection="1">
      <alignment horizontal="left" vertical="center" wrapText="1"/>
    </xf>
    <xf numFmtId="0" fontId="18" fillId="2" borderId="0" xfId="0" applyNumberFormat="1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left" vertical="center" wrapText="1" indent="1"/>
    </xf>
    <xf numFmtId="0" fontId="9" fillId="4" borderId="2" xfId="0" applyNumberFormat="1" applyFont="1" applyFill="1" applyBorder="1" applyAlignment="1" applyProtection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ancijski%20plan%20za%202025.%20s%20projekcijama%20za%202026.%20i%202027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REBALANS/2024/I.%20IZMJENE%20I%20DOPUNE%20FINANCIJSKOG%20PLA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BELI%20MANASTIR/IZVR&#352;ENJE%20PRORA&#268;UNA-%20IZVJE&#352;&#262;A/2023/12.23/IZVR&#352;ENJE%20PRORA&#268;UNA%202024.-%20no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 PRORAČUNA"/>
      <sheetName val="PRIHODI I RASHODI PO IZVORIMA"/>
      <sheetName val="JLP(R)FP-Ril 4.razina "/>
      <sheetName val="JLP(R)FP-Ril 3. razina"/>
      <sheetName val="JLP(R)FP-Ril 2. razina "/>
      <sheetName val="JLP(R)S FP PiP 1 2025."/>
      <sheetName val="JLP(R)S FP-PiP2 2026.-2027."/>
      <sheetName val="2026. JLP(R)FP-Ril  razrada"/>
      <sheetName val="2027. JLP(R)FP-Ril  razrada "/>
      <sheetName val="SAŽETAK"/>
      <sheetName val="RAČUN PRIHODA I RASHODA"/>
      <sheetName val="PRIHODI I RASHODI PREMA IZVORIM"/>
      <sheetName val="RASHODI PREMA FUNKCIJSKOJ KL."/>
      <sheetName val="RAČUN FINANCIRANJA"/>
      <sheetName val="RAČUN FINANCIR. PREMA IZVORIMA"/>
      <sheetName val="POSEBNI DIO"/>
    </sheetNames>
    <sheetDataSet>
      <sheetData sheetId="0">
        <row r="11">
          <cell r="H11">
            <v>1018612</v>
          </cell>
          <cell r="I11">
            <v>1025567</v>
          </cell>
          <cell r="J11">
            <v>1027027</v>
          </cell>
        </row>
        <row r="12">
          <cell r="H12">
            <v>0</v>
          </cell>
          <cell r="I12">
            <v>0</v>
          </cell>
          <cell r="J12">
            <v>0</v>
          </cell>
        </row>
        <row r="14">
          <cell r="H14">
            <v>1020782</v>
          </cell>
          <cell r="I14">
            <v>1004118</v>
          </cell>
          <cell r="J14">
            <v>1005446</v>
          </cell>
        </row>
        <row r="15">
          <cell r="H15">
            <v>54260</v>
          </cell>
          <cell r="I15">
            <v>21449</v>
          </cell>
          <cell r="J15">
            <v>21581</v>
          </cell>
        </row>
      </sheetData>
      <sheetData sheetId="1">
        <row r="10">
          <cell r="I10">
            <v>54682</v>
          </cell>
          <cell r="J10">
            <v>61636</v>
          </cell>
          <cell r="K10">
            <v>63097</v>
          </cell>
        </row>
        <row r="18">
          <cell r="I18">
            <v>40</v>
          </cell>
          <cell r="J18">
            <v>40</v>
          </cell>
          <cell r="K18">
            <v>40</v>
          </cell>
        </row>
        <row r="29">
          <cell r="I29">
            <v>34375</v>
          </cell>
          <cell r="J29">
            <v>34375</v>
          </cell>
          <cell r="K29">
            <v>34375</v>
          </cell>
        </row>
        <row r="36">
          <cell r="I36">
            <v>927524</v>
          </cell>
          <cell r="J36">
            <v>927525</v>
          </cell>
          <cell r="K36">
            <v>927524</v>
          </cell>
        </row>
        <row r="44">
          <cell r="I44">
            <v>1991</v>
          </cell>
          <cell r="J44">
            <v>1991</v>
          </cell>
          <cell r="K44">
            <v>1991</v>
          </cell>
        </row>
        <row r="77">
          <cell r="I77">
            <v>48311</v>
          </cell>
          <cell r="J77">
            <v>55265</v>
          </cell>
          <cell r="K77">
            <v>56593</v>
          </cell>
        </row>
        <row r="83">
          <cell r="I83">
            <v>2124</v>
          </cell>
          <cell r="J83">
            <v>2124</v>
          </cell>
          <cell r="K83">
            <v>2124</v>
          </cell>
        </row>
        <row r="90">
          <cell r="I90">
            <v>40</v>
          </cell>
          <cell r="J90">
            <v>40</v>
          </cell>
          <cell r="K90">
            <v>40</v>
          </cell>
        </row>
        <row r="97">
          <cell r="I97">
            <v>19165</v>
          </cell>
          <cell r="K97">
            <v>19165</v>
          </cell>
        </row>
        <row r="110">
          <cell r="I110">
            <v>824000</v>
          </cell>
          <cell r="J110">
            <v>824000</v>
          </cell>
          <cell r="K110">
            <v>824000</v>
          </cell>
        </row>
        <row r="114">
          <cell r="I114">
            <v>103524</v>
          </cell>
          <cell r="J114">
            <v>103525</v>
          </cell>
          <cell r="K114">
            <v>103524</v>
          </cell>
        </row>
        <row r="123">
          <cell r="I123">
            <v>22955</v>
          </cell>
          <cell r="J123">
            <v>0</v>
          </cell>
          <cell r="K123">
            <v>0</v>
          </cell>
        </row>
        <row r="127">
          <cell r="I127">
            <v>663</v>
          </cell>
          <cell r="J127">
            <v>0</v>
          </cell>
          <cell r="K127">
            <v>0</v>
          </cell>
        </row>
        <row r="140">
          <cell r="I140">
            <v>4247</v>
          </cell>
          <cell r="J140">
            <v>4247</v>
          </cell>
          <cell r="K140">
            <v>4380</v>
          </cell>
        </row>
        <row r="149">
          <cell r="I149">
            <v>15210</v>
          </cell>
          <cell r="K149">
            <v>15210</v>
          </cell>
        </row>
        <row r="158">
          <cell r="I158">
            <v>32812</v>
          </cell>
          <cell r="J158">
            <v>0</v>
          </cell>
          <cell r="K158">
            <v>0</v>
          </cell>
        </row>
        <row r="166">
          <cell r="I166">
            <v>1991</v>
          </cell>
          <cell r="J166">
            <v>1991</v>
          </cell>
          <cell r="K166">
            <v>1991</v>
          </cell>
        </row>
      </sheetData>
      <sheetData sheetId="2"/>
      <sheetData sheetId="3"/>
      <sheetData sheetId="4">
        <row r="8">
          <cell r="D8">
            <v>54682</v>
          </cell>
          <cell r="E8">
            <v>61636</v>
          </cell>
          <cell r="F8">
            <v>63097</v>
          </cell>
        </row>
        <row r="9">
          <cell r="D9">
            <v>926197</v>
          </cell>
          <cell r="E9">
            <v>926198</v>
          </cell>
          <cell r="F9">
            <v>926197</v>
          </cell>
        </row>
        <row r="10">
          <cell r="D10">
            <v>40</v>
          </cell>
          <cell r="E10">
            <v>40</v>
          </cell>
          <cell r="F10">
            <v>40</v>
          </cell>
        </row>
        <row r="11">
          <cell r="D11">
            <v>34375</v>
          </cell>
          <cell r="E11">
            <v>34375</v>
          </cell>
          <cell r="F11">
            <v>34375</v>
          </cell>
        </row>
        <row r="12">
          <cell r="D12">
            <v>1991</v>
          </cell>
          <cell r="E12">
            <v>1991</v>
          </cell>
          <cell r="F12">
            <v>1991</v>
          </cell>
        </row>
        <row r="13">
          <cell r="D13">
            <v>1327</v>
          </cell>
          <cell r="E13">
            <v>1327</v>
          </cell>
          <cell r="F13">
            <v>1327</v>
          </cell>
        </row>
        <row r="14">
          <cell r="D14">
            <v>56430</v>
          </cell>
        </row>
        <row r="15">
          <cell r="B15">
            <v>653271.63</v>
          </cell>
        </row>
        <row r="41">
          <cell r="C41">
            <v>634767.29</v>
          </cell>
          <cell r="D41">
            <v>823580.23</v>
          </cell>
        </row>
        <row r="42">
          <cell r="E42">
            <v>824000</v>
          </cell>
          <cell r="O42">
            <v>824000</v>
          </cell>
          <cell r="P42">
            <v>824000</v>
          </cell>
        </row>
        <row r="43">
          <cell r="E43">
            <v>193955</v>
          </cell>
          <cell r="O43">
            <v>177954</v>
          </cell>
          <cell r="P43">
            <v>179282</v>
          </cell>
        </row>
        <row r="44">
          <cell r="E44">
            <v>2827</v>
          </cell>
          <cell r="O44">
            <v>2164</v>
          </cell>
          <cell r="P44">
            <v>2164</v>
          </cell>
        </row>
        <row r="47">
          <cell r="C47">
            <v>11890.38</v>
          </cell>
          <cell r="D47">
            <v>47646</v>
          </cell>
        </row>
        <row r="48">
          <cell r="E48">
            <v>54260</v>
          </cell>
          <cell r="O48">
            <v>21449</v>
          </cell>
          <cell r="P48">
            <v>21581</v>
          </cell>
        </row>
        <row r="49">
          <cell r="E49">
            <v>1075042</v>
          </cell>
          <cell r="F49">
            <v>926197</v>
          </cell>
          <cell r="G49">
            <v>54682</v>
          </cell>
          <cell r="H49">
            <v>40</v>
          </cell>
          <cell r="I49">
            <v>34375</v>
          </cell>
          <cell r="J49">
            <v>56430</v>
          </cell>
          <cell r="K49">
            <v>1327</v>
          </cell>
          <cell r="L49">
            <v>1991</v>
          </cell>
          <cell r="O49">
            <v>1025567</v>
          </cell>
          <cell r="P49">
            <v>1027027</v>
          </cell>
        </row>
      </sheetData>
      <sheetData sheetId="5"/>
      <sheetData sheetId="6">
        <row r="6">
          <cell r="E6">
            <v>1327</v>
          </cell>
          <cell r="L6">
            <v>1327</v>
          </cell>
        </row>
        <row r="7">
          <cell r="E7">
            <v>926198</v>
          </cell>
          <cell r="L7">
            <v>926197</v>
          </cell>
        </row>
        <row r="8">
          <cell r="C8">
            <v>40</v>
          </cell>
          <cell r="J8">
            <v>40</v>
          </cell>
        </row>
        <row r="9">
          <cell r="D9">
            <v>34375</v>
          </cell>
          <cell r="K9">
            <v>34375</v>
          </cell>
        </row>
        <row r="10">
          <cell r="F10">
            <v>1991</v>
          </cell>
          <cell r="M10">
            <v>1991</v>
          </cell>
        </row>
        <row r="11">
          <cell r="B11">
            <v>61636</v>
          </cell>
          <cell r="I11">
            <v>63097</v>
          </cell>
        </row>
      </sheetData>
      <sheetData sheetId="7"/>
      <sheetData sheetId="8"/>
      <sheetData sheetId="9"/>
      <sheetData sheetId="10"/>
      <sheetData sheetId="11">
        <row r="29">
          <cell r="B29">
            <v>646657.67000000004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"/>
      <sheetName val="A1. RAČUN PRIHODA I RASHODA"/>
      <sheetName val="A2. PRIHODI I RASHODI PO IZVOR."/>
      <sheetName val="A3. RASHODI PO FUNKC.KLASIFIK."/>
      <sheetName val="B1. RAČUN FINANC. EKON.KLAS."/>
      <sheetName val="B2. RAČUN FINAN. PO IZVORIMA"/>
      <sheetName val="POSEBNI DIO"/>
    </sheetNames>
    <sheetDataSet>
      <sheetData sheetId="0" refreshError="1">
        <row r="9">
          <cell r="H9">
            <v>814796</v>
          </cell>
        </row>
      </sheetData>
      <sheetData sheetId="1" refreshError="1">
        <row r="12">
          <cell r="F12">
            <v>723708</v>
          </cell>
        </row>
        <row r="13">
          <cell r="F13">
            <v>40</v>
          </cell>
        </row>
        <row r="14">
          <cell r="F14">
            <v>34375</v>
          </cell>
        </row>
        <row r="15">
          <cell r="F15">
            <v>1991</v>
          </cell>
        </row>
        <row r="16">
          <cell r="F16">
            <v>54682</v>
          </cell>
        </row>
        <row r="17">
          <cell r="F17">
            <v>0</v>
          </cell>
        </row>
        <row r="18">
          <cell r="F18">
            <v>56430</v>
          </cell>
        </row>
        <row r="27">
          <cell r="F27">
            <v>624818</v>
          </cell>
        </row>
        <row r="28">
          <cell r="F28">
            <v>195935</v>
          </cell>
        </row>
        <row r="29">
          <cell r="F29">
            <v>2827</v>
          </cell>
        </row>
        <row r="32">
          <cell r="F32">
            <v>47646</v>
          </cell>
        </row>
      </sheetData>
      <sheetData sheetId="2" refreshError="1">
        <row r="11">
          <cell r="D11">
            <v>54682</v>
          </cell>
        </row>
        <row r="12">
          <cell r="D12">
            <v>54682</v>
          </cell>
        </row>
        <row r="18">
          <cell r="D18">
            <v>723708</v>
          </cell>
        </row>
        <row r="31">
          <cell r="D31">
            <v>54682</v>
          </cell>
        </row>
        <row r="37">
          <cell r="D37">
            <v>723708</v>
          </cell>
        </row>
        <row r="41">
          <cell r="D41">
            <v>56430</v>
          </cell>
        </row>
      </sheetData>
      <sheetData sheetId="3" refreshError="1">
        <row r="13">
          <cell r="E13">
            <v>871226</v>
          </cell>
        </row>
      </sheetData>
      <sheetData sheetId="4" refreshError="1"/>
      <sheetData sheetId="5" refreshError="1"/>
      <sheetData sheetId="6" refreshError="1">
        <row r="10">
          <cell r="G10">
            <v>48311</v>
          </cell>
        </row>
        <row r="11">
          <cell r="G11">
            <v>2124</v>
          </cell>
        </row>
        <row r="15">
          <cell r="G15">
            <v>40</v>
          </cell>
        </row>
        <row r="18">
          <cell r="G18">
            <v>19165</v>
          </cell>
        </row>
        <row r="21">
          <cell r="G21">
            <v>624818</v>
          </cell>
        </row>
        <row r="22">
          <cell r="G22">
            <v>98890</v>
          </cell>
        </row>
        <row r="25">
          <cell r="G25">
            <v>29569</v>
          </cell>
        </row>
        <row r="26">
          <cell r="G26">
            <v>663</v>
          </cell>
        </row>
        <row r="31">
          <cell r="G31">
            <v>4247</v>
          </cell>
        </row>
        <row r="35">
          <cell r="G35">
            <v>15210</v>
          </cell>
        </row>
        <row r="38">
          <cell r="G38">
            <v>1991</v>
          </cell>
        </row>
        <row r="41">
          <cell r="G41">
            <v>26198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"/>
      <sheetName val=" Račun prihoda i rashoda"/>
      <sheetName val="Rashodi i prihodi prema izvoru"/>
      <sheetName val="Rashodi prema funkcijskoj k "/>
      <sheetName val="Račun financiranja "/>
      <sheetName val="Račun fin prema izvorima f"/>
      <sheetName val="Programska klasifikacija"/>
    </sheetNames>
    <sheetDataSet>
      <sheetData sheetId="0"/>
      <sheetData sheetId="1">
        <row r="12">
          <cell r="J12">
            <v>582042.88</v>
          </cell>
        </row>
        <row r="16">
          <cell r="J16">
            <v>80.47</v>
          </cell>
        </row>
        <row r="20">
          <cell r="J20">
            <v>27636.03</v>
          </cell>
        </row>
        <row r="23">
          <cell r="J23">
            <v>0</v>
          </cell>
        </row>
        <row r="26">
          <cell r="J26">
            <v>43456.61</v>
          </cell>
        </row>
        <row r="30">
          <cell r="J30">
            <v>55.64</v>
          </cell>
        </row>
        <row r="35">
          <cell r="J35">
            <v>49816.27</v>
          </cell>
        </row>
        <row r="47">
          <cell r="J47">
            <v>530624.06000000006</v>
          </cell>
        </row>
        <row r="56">
          <cell r="J56">
            <v>103598.24999999999</v>
          </cell>
        </row>
        <row r="88">
          <cell r="J88">
            <v>544.98</v>
          </cell>
        </row>
        <row r="95">
          <cell r="J95">
            <v>11890.38</v>
          </cell>
        </row>
      </sheetData>
      <sheetData sheetId="2">
        <row r="7">
          <cell r="F7">
            <v>43456.61</v>
          </cell>
        </row>
        <row r="10">
          <cell r="F10">
            <v>136.11000000000001</v>
          </cell>
        </row>
        <row r="13">
          <cell r="F13">
            <v>27636.03</v>
          </cell>
        </row>
        <row r="16">
          <cell r="F16">
            <v>582042.88</v>
          </cell>
        </row>
        <row r="19">
          <cell r="F19">
            <v>0</v>
          </cell>
        </row>
        <row r="24">
          <cell r="F24">
            <v>43456.61</v>
          </cell>
        </row>
        <row r="27">
          <cell r="F27">
            <v>0</v>
          </cell>
        </row>
        <row r="30">
          <cell r="F30">
            <v>0</v>
          </cell>
        </row>
        <row r="33">
          <cell r="F33">
            <v>582217.13</v>
          </cell>
        </row>
        <row r="36">
          <cell r="F36">
            <v>0</v>
          </cell>
        </row>
        <row r="39">
          <cell r="F39">
            <v>20983.93</v>
          </cell>
        </row>
      </sheetData>
      <sheetData sheetId="3"/>
      <sheetData sheetId="4"/>
      <sheetData sheetId="5"/>
      <sheetData sheetId="6">
        <row r="20">
          <cell r="H20">
            <v>42911.63</v>
          </cell>
        </row>
        <row r="48">
          <cell r="H48">
            <v>544.98</v>
          </cell>
        </row>
        <row r="84">
          <cell r="H84">
            <v>9093.5499999999993</v>
          </cell>
        </row>
        <row r="103">
          <cell r="H103">
            <v>530624.06000000006</v>
          </cell>
        </row>
        <row r="110">
          <cell r="H110">
            <v>51593.07</v>
          </cell>
        </row>
        <row r="134">
          <cell r="H134">
            <v>11890.38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68672-2C52-4B70-AB96-751CC4648596}">
  <dimension ref="A1:J39"/>
  <sheetViews>
    <sheetView topLeftCell="A10" workbookViewId="0">
      <selection activeCell="A21" sqref="A21:E21"/>
    </sheetView>
  </sheetViews>
  <sheetFormatPr defaultRowHeight="15" x14ac:dyDescent="0.25"/>
  <cols>
    <col min="5" max="6" width="25.28515625" customWidth="1"/>
    <col min="7" max="7" width="25.28515625" style="46" customWidth="1"/>
    <col min="8" max="10" width="25.28515625" customWidth="1"/>
    <col min="261" max="266" width="25.28515625" customWidth="1"/>
    <col min="517" max="522" width="25.28515625" customWidth="1"/>
    <col min="773" max="778" width="25.28515625" customWidth="1"/>
    <col min="1029" max="1034" width="25.28515625" customWidth="1"/>
    <col min="1285" max="1290" width="25.28515625" customWidth="1"/>
    <col min="1541" max="1546" width="25.28515625" customWidth="1"/>
    <col min="1797" max="1802" width="25.28515625" customWidth="1"/>
    <col min="2053" max="2058" width="25.28515625" customWidth="1"/>
    <col min="2309" max="2314" width="25.28515625" customWidth="1"/>
    <col min="2565" max="2570" width="25.28515625" customWidth="1"/>
    <col min="2821" max="2826" width="25.28515625" customWidth="1"/>
    <col min="3077" max="3082" width="25.28515625" customWidth="1"/>
    <col min="3333" max="3338" width="25.28515625" customWidth="1"/>
    <col min="3589" max="3594" width="25.28515625" customWidth="1"/>
    <col min="3845" max="3850" width="25.28515625" customWidth="1"/>
    <col min="4101" max="4106" width="25.28515625" customWidth="1"/>
    <col min="4357" max="4362" width="25.28515625" customWidth="1"/>
    <col min="4613" max="4618" width="25.28515625" customWidth="1"/>
    <col min="4869" max="4874" width="25.28515625" customWidth="1"/>
    <col min="5125" max="5130" width="25.28515625" customWidth="1"/>
    <col min="5381" max="5386" width="25.28515625" customWidth="1"/>
    <col min="5637" max="5642" width="25.28515625" customWidth="1"/>
    <col min="5893" max="5898" width="25.28515625" customWidth="1"/>
    <col min="6149" max="6154" width="25.28515625" customWidth="1"/>
    <col min="6405" max="6410" width="25.28515625" customWidth="1"/>
    <col min="6661" max="6666" width="25.28515625" customWidth="1"/>
    <col min="6917" max="6922" width="25.28515625" customWidth="1"/>
    <col min="7173" max="7178" width="25.28515625" customWidth="1"/>
    <col min="7429" max="7434" width="25.28515625" customWidth="1"/>
    <col min="7685" max="7690" width="25.28515625" customWidth="1"/>
    <col min="7941" max="7946" width="25.28515625" customWidth="1"/>
    <col min="8197" max="8202" width="25.28515625" customWidth="1"/>
    <col min="8453" max="8458" width="25.28515625" customWidth="1"/>
    <col min="8709" max="8714" width="25.28515625" customWidth="1"/>
    <col min="8965" max="8970" width="25.28515625" customWidth="1"/>
    <col min="9221" max="9226" width="25.28515625" customWidth="1"/>
    <col min="9477" max="9482" width="25.28515625" customWidth="1"/>
    <col min="9733" max="9738" width="25.28515625" customWidth="1"/>
    <col min="9989" max="9994" width="25.28515625" customWidth="1"/>
    <col min="10245" max="10250" width="25.28515625" customWidth="1"/>
    <col min="10501" max="10506" width="25.28515625" customWidth="1"/>
    <col min="10757" max="10762" width="25.28515625" customWidth="1"/>
    <col min="11013" max="11018" width="25.28515625" customWidth="1"/>
    <col min="11269" max="11274" width="25.28515625" customWidth="1"/>
    <col min="11525" max="11530" width="25.28515625" customWidth="1"/>
    <col min="11781" max="11786" width="25.28515625" customWidth="1"/>
    <col min="12037" max="12042" width="25.28515625" customWidth="1"/>
    <col min="12293" max="12298" width="25.28515625" customWidth="1"/>
    <col min="12549" max="12554" width="25.28515625" customWidth="1"/>
    <col min="12805" max="12810" width="25.28515625" customWidth="1"/>
    <col min="13061" max="13066" width="25.28515625" customWidth="1"/>
    <col min="13317" max="13322" width="25.28515625" customWidth="1"/>
    <col min="13573" max="13578" width="25.28515625" customWidth="1"/>
    <col min="13829" max="13834" width="25.28515625" customWidth="1"/>
    <col min="14085" max="14090" width="25.28515625" customWidth="1"/>
    <col min="14341" max="14346" width="25.28515625" customWidth="1"/>
    <col min="14597" max="14602" width="25.28515625" customWidth="1"/>
    <col min="14853" max="14858" width="25.28515625" customWidth="1"/>
    <col min="15109" max="15114" width="25.28515625" customWidth="1"/>
    <col min="15365" max="15370" width="25.28515625" customWidth="1"/>
    <col min="15621" max="15626" width="25.28515625" customWidth="1"/>
    <col min="15877" max="15882" width="25.28515625" customWidth="1"/>
    <col min="16133" max="16138" width="25.28515625" customWidth="1"/>
  </cols>
  <sheetData>
    <row r="1" spans="1:10" ht="15.75" x14ac:dyDescent="0.25">
      <c r="A1" s="202" t="s">
        <v>0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0" ht="18" x14ac:dyDescent="0.25">
      <c r="A2" s="1"/>
      <c r="B2" s="1"/>
      <c r="C2" s="1"/>
      <c r="D2" s="1"/>
      <c r="E2" s="1"/>
      <c r="F2" s="1"/>
      <c r="G2" s="2"/>
      <c r="H2" s="1"/>
      <c r="I2" s="1"/>
      <c r="J2" s="1"/>
    </row>
    <row r="3" spans="1:10" ht="15.75" x14ac:dyDescent="0.25">
      <c r="A3" s="202" t="s">
        <v>1</v>
      </c>
      <c r="B3" s="202"/>
      <c r="C3" s="202"/>
      <c r="D3" s="202"/>
      <c r="E3" s="202"/>
      <c r="F3" s="202"/>
      <c r="G3" s="202"/>
      <c r="H3" s="202"/>
      <c r="I3" s="211"/>
      <c r="J3" s="211"/>
    </row>
    <row r="4" spans="1:10" ht="18" x14ac:dyDescent="0.25">
      <c r="A4" s="1"/>
      <c r="B4" s="1"/>
      <c r="C4" s="1"/>
      <c r="D4" s="1"/>
      <c r="E4" s="1"/>
      <c r="F4" s="1"/>
      <c r="G4" s="2"/>
      <c r="H4" s="1"/>
      <c r="I4" s="3"/>
      <c r="J4" s="3"/>
    </row>
    <row r="5" spans="1:10" ht="15.75" x14ac:dyDescent="0.25">
      <c r="A5" s="202" t="s">
        <v>2</v>
      </c>
      <c r="B5" s="203"/>
      <c r="C5" s="203"/>
      <c r="D5" s="203"/>
      <c r="E5" s="203"/>
      <c r="F5" s="203"/>
      <c r="G5" s="203"/>
      <c r="H5" s="203"/>
      <c r="I5" s="203"/>
      <c r="J5" s="203"/>
    </row>
    <row r="6" spans="1:10" ht="18" x14ac:dyDescent="0.25">
      <c r="A6" s="4"/>
      <c r="B6" s="5"/>
      <c r="C6" s="5"/>
      <c r="D6" s="5"/>
      <c r="E6" s="6"/>
      <c r="F6" s="7"/>
      <c r="G6" s="8"/>
      <c r="H6" s="7"/>
      <c r="I6" s="7"/>
      <c r="J6" s="9" t="s">
        <v>3</v>
      </c>
    </row>
    <row r="7" spans="1:10" ht="25.5" x14ac:dyDescent="0.25">
      <c r="A7" s="10"/>
      <c r="B7" s="11"/>
      <c r="C7" s="11"/>
      <c r="D7" s="12"/>
      <c r="E7" s="13"/>
      <c r="F7" s="14" t="s">
        <v>4</v>
      </c>
      <c r="G7" s="14" t="s">
        <v>5</v>
      </c>
      <c r="H7" s="14" t="s">
        <v>6</v>
      </c>
      <c r="I7" s="14" t="s">
        <v>7</v>
      </c>
      <c r="J7" s="14" t="s">
        <v>8</v>
      </c>
    </row>
    <row r="8" spans="1:10" x14ac:dyDescent="0.25">
      <c r="A8" s="204" t="s">
        <v>9</v>
      </c>
      <c r="B8" s="199"/>
      <c r="C8" s="199"/>
      <c r="D8" s="199"/>
      <c r="E8" s="212"/>
      <c r="F8" s="15">
        <f>F9+F10</f>
        <v>653271.63</v>
      </c>
      <c r="G8" s="15">
        <f>G9+G10</f>
        <v>814796</v>
      </c>
      <c r="H8" s="15">
        <f>H9+H10</f>
        <v>1018612</v>
      </c>
      <c r="I8" s="15">
        <f>I9+I10</f>
        <v>1025567</v>
      </c>
      <c r="J8" s="15">
        <f>J9+J10</f>
        <v>1027027</v>
      </c>
    </row>
    <row r="9" spans="1:10" x14ac:dyDescent="0.25">
      <c r="A9" s="213" t="s">
        <v>10</v>
      </c>
      <c r="B9" s="208"/>
      <c r="C9" s="208"/>
      <c r="D9" s="208"/>
      <c r="E9" s="210"/>
      <c r="F9" s="16">
        <f>'[1]JLP(R)FP-Ril 2. razina '!B15</f>
        <v>653271.63</v>
      </c>
      <c r="G9" s="17">
        <f>[2]SAŽETAK!$H$9</f>
        <v>814796</v>
      </c>
      <c r="H9" s="16">
        <f>'[1]OPĆI DIO PRORAČUNA'!H11</f>
        <v>1018612</v>
      </c>
      <c r="I9" s="16">
        <f>'[1]OPĆI DIO PRORAČUNA'!I11</f>
        <v>1025567</v>
      </c>
      <c r="J9" s="16">
        <f>'[1]OPĆI DIO PRORAČUNA'!J11</f>
        <v>1027027</v>
      </c>
    </row>
    <row r="10" spans="1:10" x14ac:dyDescent="0.25">
      <c r="A10" s="214" t="s">
        <v>11</v>
      </c>
      <c r="B10" s="210"/>
      <c r="C10" s="210"/>
      <c r="D10" s="210"/>
      <c r="E10" s="210"/>
      <c r="F10" s="16">
        <v>0</v>
      </c>
      <c r="G10" s="17">
        <v>0</v>
      </c>
      <c r="H10" s="16">
        <f>'[1]OPĆI DIO PRORAČUNA'!H12</f>
        <v>0</v>
      </c>
      <c r="I10" s="16">
        <f>'[1]OPĆI DIO PRORAČUNA'!I12</f>
        <v>0</v>
      </c>
      <c r="J10" s="16">
        <f>'[1]OPĆI DIO PRORAČUNA'!J12</f>
        <v>0</v>
      </c>
    </row>
    <row r="11" spans="1:10" x14ac:dyDescent="0.25">
      <c r="A11" s="18" t="s">
        <v>12</v>
      </c>
      <c r="B11" s="19"/>
      <c r="C11" s="19"/>
      <c r="D11" s="19"/>
      <c r="E11" s="19"/>
      <c r="F11" s="15">
        <f>F12+F13</f>
        <v>646657.67000000004</v>
      </c>
      <c r="G11" s="15">
        <f>G12+G13</f>
        <v>871226.23</v>
      </c>
      <c r="H11" s="15">
        <f>H12+H13</f>
        <v>1075042</v>
      </c>
      <c r="I11" s="15">
        <f>I12+I13</f>
        <v>1025567</v>
      </c>
      <c r="J11" s="15">
        <f>J12+J13</f>
        <v>1027027</v>
      </c>
    </row>
    <row r="12" spans="1:10" x14ac:dyDescent="0.25">
      <c r="A12" s="207" t="s">
        <v>13</v>
      </c>
      <c r="B12" s="208"/>
      <c r="C12" s="208"/>
      <c r="D12" s="208"/>
      <c r="E12" s="208"/>
      <c r="F12" s="16">
        <f>'[1]JLP(R)FP-Ril 2. razina '!C41</f>
        <v>634767.29</v>
      </c>
      <c r="G12" s="17">
        <f>'[1]JLP(R)FP-Ril 2. razina '!D41</f>
        <v>823580.23</v>
      </c>
      <c r="H12" s="16">
        <f>'[1]OPĆI DIO PRORAČUNA'!H14</f>
        <v>1020782</v>
      </c>
      <c r="I12" s="16">
        <f>'[1]OPĆI DIO PRORAČUNA'!I14</f>
        <v>1004118</v>
      </c>
      <c r="J12" s="20">
        <f>'[1]OPĆI DIO PRORAČUNA'!J14</f>
        <v>1005446</v>
      </c>
    </row>
    <row r="13" spans="1:10" x14ac:dyDescent="0.25">
      <c r="A13" s="209" t="s">
        <v>14</v>
      </c>
      <c r="B13" s="210"/>
      <c r="C13" s="210"/>
      <c r="D13" s="210"/>
      <c r="E13" s="210"/>
      <c r="F13" s="21">
        <f>'[1]JLP(R)FP-Ril 2. razina '!C47</f>
        <v>11890.38</v>
      </c>
      <c r="G13" s="17">
        <f>'[1]JLP(R)FP-Ril 2. razina '!D47</f>
        <v>47646</v>
      </c>
      <c r="H13" s="21">
        <f>'[1]OPĆI DIO PRORAČUNA'!H15</f>
        <v>54260</v>
      </c>
      <c r="I13" s="21">
        <f>'[1]OPĆI DIO PRORAČUNA'!I15</f>
        <v>21449</v>
      </c>
      <c r="J13" s="20">
        <f>'[1]OPĆI DIO PRORAČUNA'!J15</f>
        <v>21581</v>
      </c>
    </row>
    <row r="14" spans="1:10" x14ac:dyDescent="0.25">
      <c r="A14" s="198" t="s">
        <v>15</v>
      </c>
      <c r="B14" s="199"/>
      <c r="C14" s="199"/>
      <c r="D14" s="199"/>
      <c r="E14" s="199"/>
      <c r="F14" s="15">
        <f>F8-F11</f>
        <v>6613.9599999999627</v>
      </c>
      <c r="G14" s="15">
        <f>G8-G11</f>
        <v>-56430.229999999981</v>
      </c>
      <c r="H14" s="15">
        <f>H8-H11</f>
        <v>-56430</v>
      </c>
      <c r="I14" s="15">
        <f>I8-I11</f>
        <v>0</v>
      </c>
      <c r="J14" s="15">
        <f>J8-J11</f>
        <v>0</v>
      </c>
    </row>
    <row r="15" spans="1:10" ht="18" x14ac:dyDescent="0.25">
      <c r="A15" s="1"/>
      <c r="B15" s="22"/>
      <c r="C15" s="22"/>
      <c r="D15" s="22"/>
      <c r="E15" s="22"/>
      <c r="F15" s="22"/>
      <c r="G15" s="23"/>
      <c r="H15" s="24"/>
      <c r="I15" s="24"/>
      <c r="J15" s="24"/>
    </row>
    <row r="16" spans="1:10" ht="15.75" x14ac:dyDescent="0.25">
      <c r="A16" s="202" t="s">
        <v>16</v>
      </c>
      <c r="B16" s="203"/>
      <c r="C16" s="203"/>
      <c r="D16" s="203"/>
      <c r="E16" s="203"/>
      <c r="F16" s="203"/>
      <c r="G16" s="203"/>
      <c r="H16" s="203"/>
      <c r="I16" s="203"/>
      <c r="J16" s="203"/>
    </row>
    <row r="17" spans="1:10" ht="18" x14ac:dyDescent="0.25">
      <c r="A17" s="1"/>
      <c r="B17" s="22"/>
      <c r="C17" s="22"/>
      <c r="D17" s="22"/>
      <c r="E17" s="22"/>
      <c r="F17" s="22"/>
      <c r="G17" s="23"/>
      <c r="H17" s="24"/>
      <c r="I17" s="24"/>
      <c r="J17" s="24"/>
    </row>
    <row r="18" spans="1:10" ht="25.5" x14ac:dyDescent="0.25">
      <c r="A18" s="10"/>
      <c r="B18" s="11"/>
      <c r="C18" s="11"/>
      <c r="D18" s="12"/>
      <c r="E18" s="13"/>
      <c r="F18" s="14" t="s">
        <v>4</v>
      </c>
      <c r="G18" s="14" t="s">
        <v>5</v>
      </c>
      <c r="H18" s="14" t="s">
        <v>6</v>
      </c>
      <c r="I18" s="14" t="s">
        <v>7</v>
      </c>
      <c r="J18" s="14" t="s">
        <v>8</v>
      </c>
    </row>
    <row r="19" spans="1:10" x14ac:dyDescent="0.25">
      <c r="A19" s="209" t="s">
        <v>17</v>
      </c>
      <c r="B19" s="210"/>
      <c r="C19" s="210"/>
      <c r="D19" s="210"/>
      <c r="E19" s="210"/>
      <c r="F19" s="21">
        <v>0</v>
      </c>
      <c r="G19" s="17">
        <v>0</v>
      </c>
      <c r="H19" s="21">
        <v>0</v>
      </c>
      <c r="I19" s="21">
        <v>0</v>
      </c>
      <c r="J19" s="20">
        <v>0</v>
      </c>
    </row>
    <row r="20" spans="1:10" x14ac:dyDescent="0.25">
      <c r="A20" s="209" t="s">
        <v>18</v>
      </c>
      <c r="B20" s="210"/>
      <c r="C20" s="210"/>
      <c r="D20" s="210"/>
      <c r="E20" s="210"/>
      <c r="F20" s="21">
        <v>0</v>
      </c>
      <c r="G20" s="17">
        <v>0</v>
      </c>
      <c r="H20" s="21">
        <v>0</v>
      </c>
      <c r="I20" s="21">
        <v>0</v>
      </c>
      <c r="J20" s="20">
        <v>0</v>
      </c>
    </row>
    <row r="21" spans="1:10" x14ac:dyDescent="0.25">
      <c r="A21" s="198" t="s">
        <v>19</v>
      </c>
      <c r="B21" s="199"/>
      <c r="C21" s="199"/>
      <c r="D21" s="199"/>
      <c r="E21" s="199"/>
      <c r="F21" s="15">
        <f>F19-F20</f>
        <v>0</v>
      </c>
      <c r="G21" s="15">
        <f>G19-G20</f>
        <v>0</v>
      </c>
      <c r="H21" s="15">
        <f>H19-H20</f>
        <v>0</v>
      </c>
      <c r="I21" s="15">
        <f>I19-I20</f>
        <v>0</v>
      </c>
      <c r="J21" s="15">
        <f>J19-J20</f>
        <v>0</v>
      </c>
    </row>
    <row r="22" spans="1:10" x14ac:dyDescent="0.25">
      <c r="A22" s="198" t="s">
        <v>20</v>
      </c>
      <c r="B22" s="199"/>
      <c r="C22" s="199"/>
      <c r="D22" s="199"/>
      <c r="E22" s="199"/>
      <c r="F22" s="15">
        <f>F14+F21</f>
        <v>6613.9599999999627</v>
      </c>
      <c r="G22" s="15">
        <f>G14+G21</f>
        <v>-56430.229999999981</v>
      </c>
      <c r="H22" s="15">
        <f>H14+H21</f>
        <v>-56430</v>
      </c>
      <c r="I22" s="15">
        <f>I14+I21</f>
        <v>0</v>
      </c>
      <c r="J22" s="15">
        <f>J14+J21</f>
        <v>0</v>
      </c>
    </row>
    <row r="23" spans="1:10" ht="18" x14ac:dyDescent="0.25">
      <c r="A23" s="25"/>
      <c r="B23" s="22"/>
      <c r="C23" s="22"/>
      <c r="D23" s="22"/>
      <c r="E23" s="22"/>
      <c r="F23" s="22"/>
      <c r="G23" s="23"/>
      <c r="H23" s="24"/>
      <c r="I23" s="24"/>
      <c r="J23" s="24"/>
    </row>
    <row r="24" spans="1:10" ht="15.75" x14ac:dyDescent="0.25">
      <c r="A24" s="202" t="s">
        <v>21</v>
      </c>
      <c r="B24" s="203"/>
      <c r="C24" s="203"/>
      <c r="D24" s="203"/>
      <c r="E24" s="203"/>
      <c r="F24" s="203"/>
      <c r="G24" s="203"/>
      <c r="H24" s="203"/>
      <c r="I24" s="203"/>
      <c r="J24" s="203"/>
    </row>
    <row r="25" spans="1:10" ht="15.75" x14ac:dyDescent="0.25">
      <c r="A25" s="26"/>
      <c r="B25" s="27"/>
      <c r="C25" s="27"/>
      <c r="D25" s="27"/>
      <c r="E25" s="27"/>
      <c r="F25" s="27"/>
      <c r="G25" s="28"/>
      <c r="H25" s="27"/>
      <c r="I25" s="27"/>
      <c r="J25" s="27"/>
    </row>
    <row r="26" spans="1:10" ht="25.5" x14ac:dyDescent="0.25">
      <c r="A26" s="10"/>
      <c r="B26" s="11"/>
      <c r="C26" s="11"/>
      <c r="D26" s="12"/>
      <c r="E26" s="13"/>
      <c r="F26" s="14" t="s">
        <v>4</v>
      </c>
      <c r="G26" s="14" t="s">
        <v>5</v>
      </c>
      <c r="H26" s="14" t="s">
        <v>6</v>
      </c>
      <c r="I26" s="14" t="s">
        <v>7</v>
      </c>
      <c r="J26" s="14" t="s">
        <v>8</v>
      </c>
    </row>
    <row r="27" spans="1:10" x14ac:dyDescent="0.25">
      <c r="A27" s="193" t="s">
        <v>22</v>
      </c>
      <c r="B27" s="194"/>
      <c r="C27" s="194"/>
      <c r="D27" s="194"/>
      <c r="E27" s="195"/>
      <c r="F27" s="29">
        <v>46542.04</v>
      </c>
      <c r="G27" s="29">
        <v>56430</v>
      </c>
      <c r="H27" s="29">
        <v>56430</v>
      </c>
      <c r="I27" s="29">
        <v>0</v>
      </c>
      <c r="J27" s="30">
        <v>0</v>
      </c>
    </row>
    <row r="28" spans="1:10" x14ac:dyDescent="0.25">
      <c r="A28" s="198" t="s">
        <v>23</v>
      </c>
      <c r="B28" s="199"/>
      <c r="C28" s="199"/>
      <c r="D28" s="199"/>
      <c r="E28" s="199"/>
      <c r="F28" s="31">
        <f>F22+F27</f>
        <v>53155.999999999964</v>
      </c>
      <c r="G28" s="31">
        <f>G22+G27</f>
        <v>-0.22999999998137355</v>
      </c>
      <c r="H28" s="31">
        <f>H22+H27</f>
        <v>0</v>
      </c>
      <c r="I28" s="31">
        <f>I22+I27</f>
        <v>0</v>
      </c>
      <c r="J28" s="32">
        <f>J22+J27</f>
        <v>0</v>
      </c>
    </row>
    <row r="29" spans="1:10" ht="42.75" customHeight="1" x14ac:dyDescent="0.25">
      <c r="A29" s="204" t="s">
        <v>24</v>
      </c>
      <c r="B29" s="205"/>
      <c r="C29" s="205"/>
      <c r="D29" s="205"/>
      <c r="E29" s="206"/>
      <c r="F29" s="31">
        <f>F14+F21+F27-F28</f>
        <v>0</v>
      </c>
      <c r="G29" s="31">
        <f>G14+G21+G27-G28</f>
        <v>0</v>
      </c>
      <c r="H29" s="31">
        <f>H14+H21+H27-H28</f>
        <v>0</v>
      </c>
      <c r="I29" s="31">
        <f>I14+I21+I27-I28</f>
        <v>0</v>
      </c>
      <c r="J29" s="32">
        <f>J14+J21+J27-J28</f>
        <v>0</v>
      </c>
    </row>
    <row r="30" spans="1:10" ht="15.75" x14ac:dyDescent="0.25">
      <c r="A30" s="33"/>
      <c r="B30" s="34"/>
      <c r="C30" s="34"/>
      <c r="D30" s="34"/>
      <c r="E30" s="34"/>
      <c r="F30" s="34"/>
      <c r="G30" s="35"/>
      <c r="H30" s="34"/>
      <c r="I30" s="34"/>
      <c r="J30" s="34"/>
    </row>
    <row r="31" spans="1:10" ht="15.75" x14ac:dyDescent="0.25">
      <c r="A31" s="192" t="s">
        <v>25</v>
      </c>
      <c r="B31" s="192"/>
      <c r="C31" s="192"/>
      <c r="D31" s="192"/>
      <c r="E31" s="192"/>
      <c r="F31" s="192"/>
      <c r="G31" s="192"/>
      <c r="H31" s="192"/>
      <c r="I31" s="192"/>
      <c r="J31" s="192"/>
    </row>
    <row r="32" spans="1:10" ht="18" x14ac:dyDescent="0.25">
      <c r="A32" s="36"/>
      <c r="B32" s="37"/>
      <c r="C32" s="37"/>
      <c r="D32" s="37"/>
      <c r="E32" s="37"/>
      <c r="F32" s="37"/>
      <c r="G32" s="38"/>
      <c r="H32" s="39"/>
      <c r="I32" s="39"/>
      <c r="J32" s="39"/>
    </row>
    <row r="33" spans="1:10" ht="25.5" x14ac:dyDescent="0.25">
      <c r="A33" s="40"/>
      <c r="B33" s="41"/>
      <c r="C33" s="41"/>
      <c r="D33" s="42"/>
      <c r="E33" s="43"/>
      <c r="F33" s="14" t="s">
        <v>4</v>
      </c>
      <c r="G33" s="14" t="s">
        <v>5</v>
      </c>
      <c r="H33" s="14" t="s">
        <v>6</v>
      </c>
      <c r="I33" s="14" t="s">
        <v>7</v>
      </c>
      <c r="J33" s="14" t="s">
        <v>8</v>
      </c>
    </row>
    <row r="34" spans="1:10" x14ac:dyDescent="0.25">
      <c r="A34" s="193" t="s">
        <v>22</v>
      </c>
      <c r="B34" s="194"/>
      <c r="C34" s="194"/>
      <c r="D34" s="194"/>
      <c r="E34" s="195"/>
      <c r="F34" s="29">
        <v>0</v>
      </c>
      <c r="G34" s="29">
        <f>F37</f>
        <v>0</v>
      </c>
      <c r="H34" s="29"/>
      <c r="I34" s="29">
        <f>H37</f>
        <v>0</v>
      </c>
      <c r="J34" s="30">
        <f>I37</f>
        <v>0</v>
      </c>
    </row>
    <row r="35" spans="1:10" ht="24.75" customHeight="1" x14ac:dyDescent="0.25">
      <c r="A35" s="193" t="s">
        <v>26</v>
      </c>
      <c r="B35" s="194"/>
      <c r="C35" s="194"/>
      <c r="D35" s="194"/>
      <c r="E35" s="195"/>
      <c r="F35" s="29">
        <v>0</v>
      </c>
      <c r="G35" s="29">
        <v>0</v>
      </c>
      <c r="H35" s="29"/>
      <c r="I35" s="29">
        <v>0</v>
      </c>
      <c r="J35" s="30">
        <v>0</v>
      </c>
    </row>
    <row r="36" spans="1:10" x14ac:dyDescent="0.25">
      <c r="A36" s="193" t="s">
        <v>27</v>
      </c>
      <c r="B36" s="196"/>
      <c r="C36" s="196"/>
      <c r="D36" s="196"/>
      <c r="E36" s="197"/>
      <c r="F36" s="29">
        <v>0</v>
      </c>
      <c r="G36" s="29">
        <v>0</v>
      </c>
      <c r="H36" s="29"/>
      <c r="I36" s="29">
        <v>0</v>
      </c>
      <c r="J36" s="30">
        <v>0</v>
      </c>
    </row>
    <row r="37" spans="1:10" x14ac:dyDescent="0.25">
      <c r="A37" s="198" t="s">
        <v>23</v>
      </c>
      <c r="B37" s="199"/>
      <c r="C37" s="199"/>
      <c r="D37" s="199"/>
      <c r="E37" s="199"/>
      <c r="F37" s="44">
        <f>F34-F35+F36</f>
        <v>0</v>
      </c>
      <c r="G37" s="44">
        <f>G34-G35+G36</f>
        <v>0</v>
      </c>
      <c r="H37" s="44">
        <f>H34-H35+H36</f>
        <v>0</v>
      </c>
      <c r="I37" s="44">
        <f>I34-I35+I36</f>
        <v>0</v>
      </c>
      <c r="J37" s="45">
        <f>J34-J35+J36</f>
        <v>0</v>
      </c>
    </row>
    <row r="39" spans="1:10" x14ac:dyDescent="0.25">
      <c r="A39" s="200"/>
      <c r="B39" s="201"/>
      <c r="C39" s="201"/>
      <c r="D39" s="201"/>
      <c r="E39" s="201"/>
      <c r="F39" s="201"/>
      <c r="G39" s="201"/>
      <c r="H39" s="201"/>
      <c r="I39" s="201"/>
      <c r="J39" s="201"/>
    </row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50FAC-FE4F-4DB0-94CA-7078D662CC5C}">
  <dimension ref="A1:H32"/>
  <sheetViews>
    <sheetView workbookViewId="0">
      <selection activeCell="D20" sqref="D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4" width="25.28515625" customWidth="1"/>
    <col min="5" max="5" width="25.28515625" style="46" customWidth="1"/>
    <col min="6" max="8" width="25.28515625" customWidth="1"/>
    <col min="257" max="257" width="7.42578125" bestFit="1" customWidth="1"/>
    <col min="258" max="258" width="8.42578125" bestFit="1" customWidth="1"/>
    <col min="259" max="264" width="25.28515625" customWidth="1"/>
    <col min="513" max="513" width="7.42578125" bestFit="1" customWidth="1"/>
    <col min="514" max="514" width="8.42578125" bestFit="1" customWidth="1"/>
    <col min="515" max="520" width="25.28515625" customWidth="1"/>
    <col min="769" max="769" width="7.42578125" bestFit="1" customWidth="1"/>
    <col min="770" max="770" width="8.42578125" bestFit="1" customWidth="1"/>
    <col min="771" max="776" width="25.28515625" customWidth="1"/>
    <col min="1025" max="1025" width="7.42578125" bestFit="1" customWidth="1"/>
    <col min="1026" max="1026" width="8.42578125" bestFit="1" customWidth="1"/>
    <col min="1027" max="1032" width="25.28515625" customWidth="1"/>
    <col min="1281" max="1281" width="7.42578125" bestFit="1" customWidth="1"/>
    <col min="1282" max="1282" width="8.42578125" bestFit="1" customWidth="1"/>
    <col min="1283" max="1288" width="25.28515625" customWidth="1"/>
    <col min="1537" max="1537" width="7.42578125" bestFit="1" customWidth="1"/>
    <col min="1538" max="1538" width="8.42578125" bestFit="1" customWidth="1"/>
    <col min="1539" max="1544" width="25.28515625" customWidth="1"/>
    <col min="1793" max="1793" width="7.42578125" bestFit="1" customWidth="1"/>
    <col min="1794" max="1794" width="8.42578125" bestFit="1" customWidth="1"/>
    <col min="1795" max="1800" width="25.28515625" customWidth="1"/>
    <col min="2049" max="2049" width="7.42578125" bestFit="1" customWidth="1"/>
    <col min="2050" max="2050" width="8.42578125" bestFit="1" customWidth="1"/>
    <col min="2051" max="2056" width="25.28515625" customWidth="1"/>
    <col min="2305" max="2305" width="7.42578125" bestFit="1" customWidth="1"/>
    <col min="2306" max="2306" width="8.42578125" bestFit="1" customWidth="1"/>
    <col min="2307" max="2312" width="25.28515625" customWidth="1"/>
    <col min="2561" max="2561" width="7.42578125" bestFit="1" customWidth="1"/>
    <col min="2562" max="2562" width="8.42578125" bestFit="1" customWidth="1"/>
    <col min="2563" max="2568" width="25.28515625" customWidth="1"/>
    <col min="2817" max="2817" width="7.42578125" bestFit="1" customWidth="1"/>
    <col min="2818" max="2818" width="8.42578125" bestFit="1" customWidth="1"/>
    <col min="2819" max="2824" width="25.28515625" customWidth="1"/>
    <col min="3073" max="3073" width="7.42578125" bestFit="1" customWidth="1"/>
    <col min="3074" max="3074" width="8.42578125" bestFit="1" customWidth="1"/>
    <col min="3075" max="3080" width="25.28515625" customWidth="1"/>
    <col min="3329" max="3329" width="7.42578125" bestFit="1" customWidth="1"/>
    <col min="3330" max="3330" width="8.42578125" bestFit="1" customWidth="1"/>
    <col min="3331" max="3336" width="25.28515625" customWidth="1"/>
    <col min="3585" max="3585" width="7.42578125" bestFit="1" customWidth="1"/>
    <col min="3586" max="3586" width="8.42578125" bestFit="1" customWidth="1"/>
    <col min="3587" max="3592" width="25.28515625" customWidth="1"/>
    <col min="3841" max="3841" width="7.42578125" bestFit="1" customWidth="1"/>
    <col min="3842" max="3842" width="8.42578125" bestFit="1" customWidth="1"/>
    <col min="3843" max="3848" width="25.28515625" customWidth="1"/>
    <col min="4097" max="4097" width="7.42578125" bestFit="1" customWidth="1"/>
    <col min="4098" max="4098" width="8.42578125" bestFit="1" customWidth="1"/>
    <col min="4099" max="4104" width="25.28515625" customWidth="1"/>
    <col min="4353" max="4353" width="7.42578125" bestFit="1" customWidth="1"/>
    <col min="4354" max="4354" width="8.42578125" bestFit="1" customWidth="1"/>
    <col min="4355" max="4360" width="25.28515625" customWidth="1"/>
    <col min="4609" max="4609" width="7.42578125" bestFit="1" customWidth="1"/>
    <col min="4610" max="4610" width="8.42578125" bestFit="1" customWidth="1"/>
    <col min="4611" max="4616" width="25.28515625" customWidth="1"/>
    <col min="4865" max="4865" width="7.42578125" bestFit="1" customWidth="1"/>
    <col min="4866" max="4866" width="8.42578125" bestFit="1" customWidth="1"/>
    <col min="4867" max="4872" width="25.28515625" customWidth="1"/>
    <col min="5121" max="5121" width="7.42578125" bestFit="1" customWidth="1"/>
    <col min="5122" max="5122" width="8.42578125" bestFit="1" customWidth="1"/>
    <col min="5123" max="5128" width="25.28515625" customWidth="1"/>
    <col min="5377" max="5377" width="7.42578125" bestFit="1" customWidth="1"/>
    <col min="5378" max="5378" width="8.42578125" bestFit="1" customWidth="1"/>
    <col min="5379" max="5384" width="25.28515625" customWidth="1"/>
    <col min="5633" max="5633" width="7.42578125" bestFit="1" customWidth="1"/>
    <col min="5634" max="5634" width="8.42578125" bestFit="1" customWidth="1"/>
    <col min="5635" max="5640" width="25.28515625" customWidth="1"/>
    <col min="5889" max="5889" width="7.42578125" bestFit="1" customWidth="1"/>
    <col min="5890" max="5890" width="8.42578125" bestFit="1" customWidth="1"/>
    <col min="5891" max="5896" width="25.28515625" customWidth="1"/>
    <col min="6145" max="6145" width="7.42578125" bestFit="1" customWidth="1"/>
    <col min="6146" max="6146" width="8.42578125" bestFit="1" customWidth="1"/>
    <col min="6147" max="6152" width="25.28515625" customWidth="1"/>
    <col min="6401" max="6401" width="7.42578125" bestFit="1" customWidth="1"/>
    <col min="6402" max="6402" width="8.42578125" bestFit="1" customWidth="1"/>
    <col min="6403" max="6408" width="25.28515625" customWidth="1"/>
    <col min="6657" max="6657" width="7.42578125" bestFit="1" customWidth="1"/>
    <col min="6658" max="6658" width="8.42578125" bestFit="1" customWidth="1"/>
    <col min="6659" max="6664" width="25.28515625" customWidth="1"/>
    <col min="6913" max="6913" width="7.42578125" bestFit="1" customWidth="1"/>
    <col min="6914" max="6914" width="8.42578125" bestFit="1" customWidth="1"/>
    <col min="6915" max="6920" width="25.28515625" customWidth="1"/>
    <col min="7169" max="7169" width="7.42578125" bestFit="1" customWidth="1"/>
    <col min="7170" max="7170" width="8.42578125" bestFit="1" customWidth="1"/>
    <col min="7171" max="7176" width="25.28515625" customWidth="1"/>
    <col min="7425" max="7425" width="7.42578125" bestFit="1" customWidth="1"/>
    <col min="7426" max="7426" width="8.42578125" bestFit="1" customWidth="1"/>
    <col min="7427" max="7432" width="25.28515625" customWidth="1"/>
    <col min="7681" max="7681" width="7.42578125" bestFit="1" customWidth="1"/>
    <col min="7682" max="7682" width="8.42578125" bestFit="1" customWidth="1"/>
    <col min="7683" max="7688" width="25.28515625" customWidth="1"/>
    <col min="7937" max="7937" width="7.42578125" bestFit="1" customWidth="1"/>
    <col min="7938" max="7938" width="8.42578125" bestFit="1" customWidth="1"/>
    <col min="7939" max="7944" width="25.28515625" customWidth="1"/>
    <col min="8193" max="8193" width="7.42578125" bestFit="1" customWidth="1"/>
    <col min="8194" max="8194" width="8.42578125" bestFit="1" customWidth="1"/>
    <col min="8195" max="8200" width="25.28515625" customWidth="1"/>
    <col min="8449" max="8449" width="7.42578125" bestFit="1" customWidth="1"/>
    <col min="8450" max="8450" width="8.42578125" bestFit="1" customWidth="1"/>
    <col min="8451" max="8456" width="25.28515625" customWidth="1"/>
    <col min="8705" max="8705" width="7.42578125" bestFit="1" customWidth="1"/>
    <col min="8706" max="8706" width="8.42578125" bestFit="1" customWidth="1"/>
    <col min="8707" max="8712" width="25.28515625" customWidth="1"/>
    <col min="8961" max="8961" width="7.42578125" bestFit="1" customWidth="1"/>
    <col min="8962" max="8962" width="8.42578125" bestFit="1" customWidth="1"/>
    <col min="8963" max="8968" width="25.28515625" customWidth="1"/>
    <col min="9217" max="9217" width="7.42578125" bestFit="1" customWidth="1"/>
    <col min="9218" max="9218" width="8.42578125" bestFit="1" customWidth="1"/>
    <col min="9219" max="9224" width="25.28515625" customWidth="1"/>
    <col min="9473" max="9473" width="7.42578125" bestFit="1" customWidth="1"/>
    <col min="9474" max="9474" width="8.42578125" bestFit="1" customWidth="1"/>
    <col min="9475" max="9480" width="25.28515625" customWidth="1"/>
    <col min="9729" max="9729" width="7.42578125" bestFit="1" customWidth="1"/>
    <col min="9730" max="9730" width="8.42578125" bestFit="1" customWidth="1"/>
    <col min="9731" max="9736" width="25.28515625" customWidth="1"/>
    <col min="9985" max="9985" width="7.42578125" bestFit="1" customWidth="1"/>
    <col min="9986" max="9986" width="8.42578125" bestFit="1" customWidth="1"/>
    <col min="9987" max="9992" width="25.28515625" customWidth="1"/>
    <col min="10241" max="10241" width="7.42578125" bestFit="1" customWidth="1"/>
    <col min="10242" max="10242" width="8.42578125" bestFit="1" customWidth="1"/>
    <col min="10243" max="10248" width="25.28515625" customWidth="1"/>
    <col min="10497" max="10497" width="7.42578125" bestFit="1" customWidth="1"/>
    <col min="10498" max="10498" width="8.42578125" bestFit="1" customWidth="1"/>
    <col min="10499" max="10504" width="25.28515625" customWidth="1"/>
    <col min="10753" max="10753" width="7.42578125" bestFit="1" customWidth="1"/>
    <col min="10754" max="10754" width="8.42578125" bestFit="1" customWidth="1"/>
    <col min="10755" max="10760" width="25.28515625" customWidth="1"/>
    <col min="11009" max="11009" width="7.42578125" bestFit="1" customWidth="1"/>
    <col min="11010" max="11010" width="8.42578125" bestFit="1" customWidth="1"/>
    <col min="11011" max="11016" width="25.28515625" customWidth="1"/>
    <col min="11265" max="11265" width="7.42578125" bestFit="1" customWidth="1"/>
    <col min="11266" max="11266" width="8.42578125" bestFit="1" customWidth="1"/>
    <col min="11267" max="11272" width="25.28515625" customWidth="1"/>
    <col min="11521" max="11521" width="7.42578125" bestFit="1" customWidth="1"/>
    <col min="11522" max="11522" width="8.42578125" bestFit="1" customWidth="1"/>
    <col min="11523" max="11528" width="25.28515625" customWidth="1"/>
    <col min="11777" max="11777" width="7.42578125" bestFit="1" customWidth="1"/>
    <col min="11778" max="11778" width="8.42578125" bestFit="1" customWidth="1"/>
    <col min="11779" max="11784" width="25.28515625" customWidth="1"/>
    <col min="12033" max="12033" width="7.42578125" bestFit="1" customWidth="1"/>
    <col min="12034" max="12034" width="8.42578125" bestFit="1" customWidth="1"/>
    <col min="12035" max="12040" width="25.28515625" customWidth="1"/>
    <col min="12289" max="12289" width="7.42578125" bestFit="1" customWidth="1"/>
    <col min="12290" max="12290" width="8.42578125" bestFit="1" customWidth="1"/>
    <col min="12291" max="12296" width="25.28515625" customWidth="1"/>
    <col min="12545" max="12545" width="7.42578125" bestFit="1" customWidth="1"/>
    <col min="12546" max="12546" width="8.42578125" bestFit="1" customWidth="1"/>
    <col min="12547" max="12552" width="25.28515625" customWidth="1"/>
    <col min="12801" max="12801" width="7.42578125" bestFit="1" customWidth="1"/>
    <col min="12802" max="12802" width="8.42578125" bestFit="1" customWidth="1"/>
    <col min="12803" max="12808" width="25.28515625" customWidth="1"/>
    <col min="13057" max="13057" width="7.42578125" bestFit="1" customWidth="1"/>
    <col min="13058" max="13058" width="8.42578125" bestFit="1" customWidth="1"/>
    <col min="13059" max="13064" width="25.28515625" customWidth="1"/>
    <col min="13313" max="13313" width="7.42578125" bestFit="1" customWidth="1"/>
    <col min="13314" max="13314" width="8.42578125" bestFit="1" customWidth="1"/>
    <col min="13315" max="13320" width="25.28515625" customWidth="1"/>
    <col min="13569" max="13569" width="7.42578125" bestFit="1" customWidth="1"/>
    <col min="13570" max="13570" width="8.42578125" bestFit="1" customWidth="1"/>
    <col min="13571" max="13576" width="25.28515625" customWidth="1"/>
    <col min="13825" max="13825" width="7.42578125" bestFit="1" customWidth="1"/>
    <col min="13826" max="13826" width="8.42578125" bestFit="1" customWidth="1"/>
    <col min="13827" max="13832" width="25.28515625" customWidth="1"/>
    <col min="14081" max="14081" width="7.42578125" bestFit="1" customWidth="1"/>
    <col min="14082" max="14082" width="8.42578125" bestFit="1" customWidth="1"/>
    <col min="14083" max="14088" width="25.28515625" customWidth="1"/>
    <col min="14337" max="14337" width="7.42578125" bestFit="1" customWidth="1"/>
    <col min="14338" max="14338" width="8.42578125" bestFit="1" customWidth="1"/>
    <col min="14339" max="14344" width="25.28515625" customWidth="1"/>
    <col min="14593" max="14593" width="7.42578125" bestFit="1" customWidth="1"/>
    <col min="14594" max="14594" width="8.42578125" bestFit="1" customWidth="1"/>
    <col min="14595" max="14600" width="25.28515625" customWidth="1"/>
    <col min="14849" max="14849" width="7.42578125" bestFit="1" customWidth="1"/>
    <col min="14850" max="14850" width="8.42578125" bestFit="1" customWidth="1"/>
    <col min="14851" max="14856" width="25.28515625" customWidth="1"/>
    <col min="15105" max="15105" width="7.42578125" bestFit="1" customWidth="1"/>
    <col min="15106" max="15106" width="8.42578125" bestFit="1" customWidth="1"/>
    <col min="15107" max="15112" width="25.28515625" customWidth="1"/>
    <col min="15361" max="15361" width="7.42578125" bestFit="1" customWidth="1"/>
    <col min="15362" max="15362" width="8.42578125" bestFit="1" customWidth="1"/>
    <col min="15363" max="15368" width="25.28515625" customWidth="1"/>
    <col min="15617" max="15617" width="7.42578125" bestFit="1" customWidth="1"/>
    <col min="15618" max="15618" width="8.42578125" bestFit="1" customWidth="1"/>
    <col min="15619" max="15624" width="25.28515625" customWidth="1"/>
    <col min="15873" max="15873" width="7.42578125" bestFit="1" customWidth="1"/>
    <col min="15874" max="15874" width="8.42578125" bestFit="1" customWidth="1"/>
    <col min="15875" max="15880" width="25.28515625" customWidth="1"/>
    <col min="16129" max="16129" width="7.42578125" bestFit="1" customWidth="1"/>
    <col min="16130" max="16130" width="8.42578125" bestFit="1" customWidth="1"/>
    <col min="16131" max="16136" width="25.28515625" customWidth="1"/>
  </cols>
  <sheetData>
    <row r="1" spans="1:8" ht="15.75" x14ac:dyDescent="0.25">
      <c r="A1" s="202" t="s">
        <v>28</v>
      </c>
      <c r="B1" s="202"/>
      <c r="C1" s="202"/>
      <c r="D1" s="202"/>
      <c r="E1" s="202"/>
      <c r="F1" s="202"/>
      <c r="G1" s="202"/>
      <c r="H1" s="202"/>
    </row>
    <row r="2" spans="1:8" ht="18" x14ac:dyDescent="0.25">
      <c r="A2" s="1"/>
      <c r="B2" s="1"/>
      <c r="C2" s="1"/>
      <c r="D2" s="1"/>
      <c r="E2" s="2"/>
      <c r="F2" s="1"/>
      <c r="G2" s="1"/>
      <c r="H2" s="1"/>
    </row>
    <row r="3" spans="1:8" ht="15.75" x14ac:dyDescent="0.25">
      <c r="A3" s="202" t="s">
        <v>1</v>
      </c>
      <c r="B3" s="202"/>
      <c r="C3" s="202"/>
      <c r="D3" s="202"/>
      <c r="E3" s="202"/>
      <c r="F3" s="202"/>
      <c r="G3" s="202"/>
      <c r="H3" s="202"/>
    </row>
    <row r="4" spans="1:8" ht="18" x14ac:dyDescent="0.25">
      <c r="A4" s="1"/>
      <c r="B4" s="1"/>
      <c r="C4" s="1"/>
      <c r="D4" s="1"/>
      <c r="E4" s="2"/>
      <c r="F4" s="1"/>
      <c r="G4" s="3"/>
      <c r="H4" s="3"/>
    </row>
    <row r="5" spans="1:8" ht="15.75" x14ac:dyDescent="0.25">
      <c r="A5" s="202" t="s">
        <v>29</v>
      </c>
      <c r="B5" s="202"/>
      <c r="C5" s="202"/>
      <c r="D5" s="202"/>
      <c r="E5" s="202"/>
      <c r="F5" s="202"/>
      <c r="G5" s="202"/>
      <c r="H5" s="202"/>
    </row>
    <row r="6" spans="1:8" ht="18" x14ac:dyDescent="0.25">
      <c r="A6" s="1"/>
      <c r="B6" s="1"/>
      <c r="C6" s="1"/>
      <c r="D6" s="1"/>
      <c r="E6" s="2"/>
      <c r="F6" s="1"/>
      <c r="G6" s="3"/>
      <c r="H6" s="3"/>
    </row>
    <row r="7" spans="1:8" ht="15.75" x14ac:dyDescent="0.25">
      <c r="A7" s="202" t="s">
        <v>30</v>
      </c>
      <c r="B7" s="202"/>
      <c r="C7" s="202"/>
      <c r="D7" s="202"/>
      <c r="E7" s="202"/>
      <c r="F7" s="202"/>
      <c r="G7" s="202"/>
      <c r="H7" s="202"/>
    </row>
    <row r="8" spans="1:8" ht="18" x14ac:dyDescent="0.25">
      <c r="A8" s="1"/>
      <c r="B8" s="1"/>
      <c r="C8" s="1"/>
      <c r="D8" s="1"/>
      <c r="E8" s="2"/>
      <c r="F8" s="1"/>
      <c r="G8" s="3"/>
      <c r="H8" s="3"/>
    </row>
    <row r="9" spans="1:8" ht="26.25" thickBot="1" x14ac:dyDescent="0.3">
      <c r="A9" s="47" t="s">
        <v>31</v>
      </c>
      <c r="B9" s="48" t="s">
        <v>32</v>
      </c>
      <c r="C9" s="48" t="s">
        <v>33</v>
      </c>
      <c r="D9" s="48" t="s">
        <v>34</v>
      </c>
      <c r="E9" s="47" t="s">
        <v>5</v>
      </c>
      <c r="F9" s="47" t="s">
        <v>35</v>
      </c>
      <c r="G9" s="47" t="s">
        <v>36</v>
      </c>
      <c r="H9" s="47" t="s">
        <v>37</v>
      </c>
    </row>
    <row r="10" spans="1:8" ht="15.75" thickBot="1" x14ac:dyDescent="0.3">
      <c r="A10" s="49"/>
      <c r="B10" s="50"/>
      <c r="C10" s="51" t="s">
        <v>9</v>
      </c>
      <c r="D10" s="52">
        <f>D11</f>
        <v>653271.63</v>
      </c>
      <c r="E10" s="53">
        <f>E11+E18</f>
        <v>871226</v>
      </c>
      <c r="F10" s="54">
        <f>F11</f>
        <v>1018612</v>
      </c>
      <c r="G10" s="54">
        <f>G11</f>
        <v>1025567</v>
      </c>
      <c r="H10" s="55">
        <f>H11</f>
        <v>1027027</v>
      </c>
    </row>
    <row r="11" spans="1:8" x14ac:dyDescent="0.25">
      <c r="A11" s="56">
        <v>6</v>
      </c>
      <c r="B11" s="56"/>
      <c r="C11" s="56" t="s">
        <v>38</v>
      </c>
      <c r="D11" s="57">
        <f>D12+D13+D14+D15+D16+D17</f>
        <v>653271.63</v>
      </c>
      <c r="E11" s="58">
        <f>SUM(E12:E17)</f>
        <v>814796</v>
      </c>
      <c r="F11" s="58">
        <f>SUM(F12:F17)</f>
        <v>1018612</v>
      </c>
      <c r="G11" s="58">
        <f>SUM(G12:G17)</f>
        <v>1025567</v>
      </c>
      <c r="H11" s="58">
        <f>SUM(H12:H17)</f>
        <v>1027027</v>
      </c>
    </row>
    <row r="12" spans="1:8" ht="38.25" x14ac:dyDescent="0.25">
      <c r="A12" s="59"/>
      <c r="B12" s="60">
        <v>63</v>
      </c>
      <c r="C12" s="60" t="s">
        <v>39</v>
      </c>
      <c r="D12" s="61">
        <f>'[3] Račun prihoda i rashoda'!$J$12</f>
        <v>582042.88</v>
      </c>
      <c r="E12" s="62">
        <f>'[2]A1. RAČUN PRIHODA I RASHODA'!$F$12</f>
        <v>723708</v>
      </c>
      <c r="F12" s="62">
        <f>'[1]PRIHODI I RASHODI PO IZVORIMA'!I36</f>
        <v>927524</v>
      </c>
      <c r="G12" s="62">
        <f>'[1]PRIHODI I RASHODI PO IZVORIMA'!J36</f>
        <v>927525</v>
      </c>
      <c r="H12" s="62">
        <f>'[1]PRIHODI I RASHODI PO IZVORIMA'!K36</f>
        <v>927524</v>
      </c>
    </row>
    <row r="13" spans="1:8" x14ac:dyDescent="0.25">
      <c r="A13" s="59"/>
      <c r="B13" s="60">
        <v>64</v>
      </c>
      <c r="C13" s="60" t="s">
        <v>40</v>
      </c>
      <c r="D13" s="61">
        <f>'[3] Račun prihoda i rashoda'!$J$16</f>
        <v>80.47</v>
      </c>
      <c r="E13" s="62">
        <f>'[2]A1. RAČUN PRIHODA I RASHODA'!$F$13</f>
        <v>40</v>
      </c>
      <c r="F13" s="62">
        <f>'[1]PRIHODI I RASHODI PO IZVORIMA'!I18</f>
        <v>40</v>
      </c>
      <c r="G13" s="62">
        <f>'[1]PRIHODI I RASHODI PO IZVORIMA'!J18</f>
        <v>40</v>
      </c>
      <c r="H13" s="62">
        <f>'[1]PRIHODI I RASHODI PO IZVORIMA'!K18</f>
        <v>40</v>
      </c>
    </row>
    <row r="14" spans="1:8" ht="51" x14ac:dyDescent="0.25">
      <c r="A14" s="59"/>
      <c r="B14" s="60">
        <v>65</v>
      </c>
      <c r="C14" s="60" t="s">
        <v>41</v>
      </c>
      <c r="D14" s="61">
        <f>'[3] Račun prihoda i rashoda'!$J$20</f>
        <v>27636.03</v>
      </c>
      <c r="E14" s="62">
        <f>'[2]A1. RAČUN PRIHODA I RASHODA'!$F$14</f>
        <v>34375</v>
      </c>
      <c r="F14" s="62">
        <f>'[1]PRIHODI I RASHODI PO IZVORIMA'!I29</f>
        <v>34375</v>
      </c>
      <c r="G14" s="62">
        <f>'[1]PRIHODI I RASHODI PO IZVORIMA'!J29</f>
        <v>34375</v>
      </c>
      <c r="H14" s="62">
        <f>'[1]PRIHODI I RASHODI PO IZVORIMA'!K29</f>
        <v>34375</v>
      </c>
    </row>
    <row r="15" spans="1:8" ht="63.75" x14ac:dyDescent="0.25">
      <c r="A15" s="59"/>
      <c r="B15" s="60">
        <v>66</v>
      </c>
      <c r="C15" s="60" t="s">
        <v>42</v>
      </c>
      <c r="D15" s="61">
        <f>'[3] Račun prihoda i rashoda'!$J$23</f>
        <v>0</v>
      </c>
      <c r="E15" s="62">
        <f>'[2]A1. RAČUN PRIHODA I RASHODA'!$F$15</f>
        <v>1991</v>
      </c>
      <c r="F15" s="62">
        <f>'[1]PRIHODI I RASHODI PO IZVORIMA'!I44</f>
        <v>1991</v>
      </c>
      <c r="G15" s="62">
        <f>'[1]PRIHODI I RASHODI PO IZVORIMA'!J44</f>
        <v>1991</v>
      </c>
      <c r="H15" s="62">
        <f>'[1]PRIHODI I RASHODI PO IZVORIMA'!K44</f>
        <v>1991</v>
      </c>
    </row>
    <row r="16" spans="1:8" ht="38.25" x14ac:dyDescent="0.25">
      <c r="A16" s="63"/>
      <c r="B16" s="63">
        <v>67</v>
      </c>
      <c r="C16" s="60" t="s">
        <v>43</v>
      </c>
      <c r="D16" s="61">
        <f>'[3] Račun prihoda i rashoda'!$J$26</f>
        <v>43456.61</v>
      </c>
      <c r="E16" s="62">
        <f>'[2]A1. RAČUN PRIHODA I RASHODA'!$F$16</f>
        <v>54682</v>
      </c>
      <c r="F16" s="62">
        <f>'[1]PRIHODI I RASHODI PO IZVORIMA'!I10</f>
        <v>54682</v>
      </c>
      <c r="G16" s="62">
        <f>'[1]PRIHODI I RASHODI PO IZVORIMA'!J10</f>
        <v>61636</v>
      </c>
      <c r="H16" s="62">
        <f>'[1]PRIHODI I RASHODI PO IZVORIMA'!K10</f>
        <v>63097</v>
      </c>
    </row>
    <row r="17" spans="1:8" ht="25.5" x14ac:dyDescent="0.25">
      <c r="A17" s="63"/>
      <c r="B17" s="63">
        <v>68</v>
      </c>
      <c r="C17" s="60" t="s">
        <v>44</v>
      </c>
      <c r="D17" s="61">
        <f>'[3] Račun prihoda i rashoda'!$J$30</f>
        <v>55.64</v>
      </c>
      <c r="E17" s="61">
        <f>'[2]A1. RAČUN PRIHODA I RASHODA'!$F$17</f>
        <v>0</v>
      </c>
      <c r="F17" s="61">
        <v>0</v>
      </c>
      <c r="G17" s="61">
        <v>0</v>
      </c>
      <c r="H17" s="61">
        <v>0</v>
      </c>
    </row>
    <row r="18" spans="1:8" ht="25.5" x14ac:dyDescent="0.25">
      <c r="A18" s="63"/>
      <c r="B18" s="63">
        <v>94</v>
      </c>
      <c r="C18" s="60" t="s">
        <v>45</v>
      </c>
      <c r="D18" s="62">
        <f>'[3] Račun prihoda i rashoda'!$J$35</f>
        <v>49816.27</v>
      </c>
      <c r="E18" s="62">
        <f>'[2]A1. RAČUN PRIHODA I RASHODA'!$F$18</f>
        <v>56430</v>
      </c>
      <c r="F18" s="62">
        <v>56430</v>
      </c>
      <c r="G18" s="62"/>
      <c r="H18" s="62"/>
    </row>
    <row r="19" spans="1:8" x14ac:dyDescent="0.25">
      <c r="A19" s="64"/>
      <c r="B19" s="64"/>
      <c r="C19" s="65"/>
      <c r="D19" s="66"/>
      <c r="E19" s="66"/>
      <c r="F19" s="66"/>
      <c r="G19" s="66"/>
      <c r="H19" s="66"/>
    </row>
    <row r="22" spans="1:8" ht="15.75" x14ac:dyDescent="0.25">
      <c r="A22" s="202" t="s">
        <v>46</v>
      </c>
      <c r="B22" s="215"/>
      <c r="C22" s="215"/>
      <c r="D22" s="215"/>
      <c r="E22" s="215"/>
      <c r="F22" s="215"/>
      <c r="G22" s="215"/>
      <c r="H22" s="215"/>
    </row>
    <row r="23" spans="1:8" ht="18" x14ac:dyDescent="0.25">
      <c r="A23" s="1"/>
      <c r="B23" s="1"/>
      <c r="C23" s="1"/>
      <c r="D23" s="1"/>
      <c r="E23" s="2"/>
      <c r="F23" s="1"/>
      <c r="G23" s="3"/>
      <c r="H23" s="3"/>
    </row>
    <row r="24" spans="1:8" ht="26.25" thickBot="1" x14ac:dyDescent="0.3">
      <c r="A24" s="47" t="s">
        <v>31</v>
      </c>
      <c r="B24" s="48" t="s">
        <v>32</v>
      </c>
      <c r="C24" s="48" t="s">
        <v>47</v>
      </c>
      <c r="D24" s="48" t="s">
        <v>34</v>
      </c>
      <c r="E24" s="47" t="s">
        <v>5</v>
      </c>
      <c r="F24" s="47" t="s">
        <v>35</v>
      </c>
      <c r="G24" s="47" t="s">
        <v>36</v>
      </c>
      <c r="H24" s="47" t="s">
        <v>37</v>
      </c>
    </row>
    <row r="25" spans="1:8" ht="15.75" thickBot="1" x14ac:dyDescent="0.3">
      <c r="A25" s="49"/>
      <c r="B25" s="50"/>
      <c r="C25" s="51" t="s">
        <v>12</v>
      </c>
      <c r="D25" s="67">
        <f>D26+D31</f>
        <v>646657.67000000004</v>
      </c>
      <c r="E25" s="53">
        <f>E26+E31</f>
        <v>871226</v>
      </c>
      <c r="F25" s="54">
        <f>F26+F31</f>
        <v>1075042</v>
      </c>
      <c r="G25" s="54">
        <f>G26+G31</f>
        <v>1025567</v>
      </c>
      <c r="H25" s="55">
        <f>H26+H31</f>
        <v>1027027</v>
      </c>
    </row>
    <row r="26" spans="1:8" x14ac:dyDescent="0.25">
      <c r="A26" s="56">
        <v>3</v>
      </c>
      <c r="B26" s="56"/>
      <c r="C26" s="56" t="s">
        <v>48</v>
      </c>
      <c r="D26" s="57">
        <f>SUM(D27:D29)</f>
        <v>634767.29</v>
      </c>
      <c r="E26" s="58">
        <f>SUM(E27:E29)</f>
        <v>823580</v>
      </c>
      <c r="F26" s="58">
        <f>SUM(F27:F29)</f>
        <v>1020782</v>
      </c>
      <c r="G26" s="58">
        <f>SUM(G27:G29)</f>
        <v>1004118</v>
      </c>
      <c r="H26" s="58">
        <f>SUM(H27:H29)</f>
        <v>1005446</v>
      </c>
    </row>
    <row r="27" spans="1:8" x14ac:dyDescent="0.25">
      <c r="A27" s="59"/>
      <c r="B27" s="60">
        <v>31</v>
      </c>
      <c r="C27" s="60" t="s">
        <v>49</v>
      </c>
      <c r="D27" s="61">
        <f>'[3] Račun prihoda i rashoda'!$J$47</f>
        <v>530624.06000000006</v>
      </c>
      <c r="E27" s="62">
        <f>'[2]A1. RAČUN PRIHODA I RASHODA'!$F$27</f>
        <v>624818</v>
      </c>
      <c r="F27" s="62">
        <f>'[1]JLP(R)FP-Ril 2. razina '!E42</f>
        <v>824000</v>
      </c>
      <c r="G27" s="62">
        <f>'[1]JLP(R)FP-Ril 2. razina '!O42</f>
        <v>824000</v>
      </c>
      <c r="H27" s="62">
        <f>'[1]JLP(R)FP-Ril 2. razina '!P42</f>
        <v>824000</v>
      </c>
    </row>
    <row r="28" spans="1:8" x14ac:dyDescent="0.25">
      <c r="A28" s="63"/>
      <c r="B28" s="63">
        <v>32</v>
      </c>
      <c r="C28" s="63" t="s">
        <v>50</v>
      </c>
      <c r="D28" s="61">
        <f>'[3] Račun prihoda i rashoda'!$J$56</f>
        <v>103598.24999999999</v>
      </c>
      <c r="E28" s="62">
        <f>'[2]A1. RAČUN PRIHODA I RASHODA'!$F$28</f>
        <v>195935</v>
      </c>
      <c r="F28" s="62">
        <f>'[1]JLP(R)FP-Ril 2. razina '!E43</f>
        <v>193955</v>
      </c>
      <c r="G28" s="62">
        <f>'[1]JLP(R)FP-Ril 2. razina '!O43</f>
        <v>177954</v>
      </c>
      <c r="H28" s="62">
        <f>'[1]JLP(R)FP-Ril 2. razina '!P43</f>
        <v>179282</v>
      </c>
    </row>
    <row r="29" spans="1:8" x14ac:dyDescent="0.25">
      <c r="A29" s="63"/>
      <c r="B29" s="63">
        <v>34</v>
      </c>
      <c r="C29" s="63" t="s">
        <v>51</v>
      </c>
      <c r="D29" s="61">
        <f>'[3] Račun prihoda i rashoda'!$J$88</f>
        <v>544.98</v>
      </c>
      <c r="E29" s="62">
        <f>'[2]A1. RAČUN PRIHODA I RASHODA'!$F$29</f>
        <v>2827</v>
      </c>
      <c r="F29" s="62">
        <f>'[1]JLP(R)FP-Ril 2. razina '!E44</f>
        <v>2827</v>
      </c>
      <c r="G29" s="62">
        <f>'[1]JLP(R)FP-Ril 2. razina '!O44</f>
        <v>2164</v>
      </c>
      <c r="H29" s="62">
        <f>'[1]JLP(R)FP-Ril 2. razina '!P44</f>
        <v>2164</v>
      </c>
    </row>
    <row r="30" spans="1:8" x14ac:dyDescent="0.25">
      <c r="A30" s="63"/>
      <c r="B30" s="68" t="s">
        <v>52</v>
      </c>
      <c r="C30" s="69"/>
      <c r="D30" s="61"/>
      <c r="E30" s="62"/>
      <c r="F30" s="62"/>
      <c r="G30" s="62"/>
      <c r="H30" s="62"/>
    </row>
    <row r="31" spans="1:8" ht="25.5" x14ac:dyDescent="0.25">
      <c r="A31" s="70">
        <v>4</v>
      </c>
      <c r="B31" s="71"/>
      <c r="C31" s="72" t="s">
        <v>53</v>
      </c>
      <c r="D31" s="73">
        <f>D32</f>
        <v>11890.38</v>
      </c>
      <c r="E31" s="74">
        <f>E32</f>
        <v>47646</v>
      </c>
      <c r="F31" s="74">
        <f>F32</f>
        <v>54260</v>
      </c>
      <c r="G31" s="74">
        <f>G32</f>
        <v>21449</v>
      </c>
      <c r="H31" s="74">
        <f>H32</f>
        <v>21581</v>
      </c>
    </row>
    <row r="32" spans="1:8" ht="38.25" x14ac:dyDescent="0.25">
      <c r="A32" s="70"/>
      <c r="B32" s="75">
        <v>42</v>
      </c>
      <c r="C32" s="76" t="s">
        <v>54</v>
      </c>
      <c r="D32" s="77">
        <f>'[3] Račun prihoda i rashoda'!$J$95</f>
        <v>11890.38</v>
      </c>
      <c r="E32" s="78">
        <f>'[2]A1. RAČUN PRIHODA I RASHODA'!$F$32</f>
        <v>47646</v>
      </c>
      <c r="F32" s="78">
        <f>'[1]JLP(R)FP-Ril 2. razina '!E48</f>
        <v>54260</v>
      </c>
      <c r="G32" s="78">
        <f>'[1]JLP(R)FP-Ril 2. razina '!O48</f>
        <v>21449</v>
      </c>
      <c r="H32" s="78">
        <f>'[1]JLP(R)FP-Ril 2. razina '!P48</f>
        <v>21581</v>
      </c>
    </row>
  </sheetData>
  <mergeCells count="5">
    <mergeCell ref="A1:H1"/>
    <mergeCell ref="A3:H3"/>
    <mergeCell ref="A5:H5"/>
    <mergeCell ref="A7:H7"/>
    <mergeCell ref="A22:H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799F-A5F5-4D02-BF8A-311B2FD60068}">
  <dimension ref="A1:F41"/>
  <sheetViews>
    <sheetView workbookViewId="0">
      <selection activeCell="D16" sqref="D16"/>
    </sheetView>
  </sheetViews>
  <sheetFormatPr defaultRowHeight="15" x14ac:dyDescent="0.25"/>
  <cols>
    <col min="1" max="2" width="25.28515625" customWidth="1"/>
    <col min="3" max="3" width="25.28515625" style="46" customWidth="1"/>
    <col min="4" max="6" width="25.28515625" customWidth="1"/>
    <col min="257" max="262" width="25.28515625" customWidth="1"/>
    <col min="513" max="518" width="25.28515625" customWidth="1"/>
    <col min="769" max="774" width="25.28515625" customWidth="1"/>
    <col min="1025" max="1030" width="25.28515625" customWidth="1"/>
    <col min="1281" max="1286" width="25.28515625" customWidth="1"/>
    <col min="1537" max="1542" width="25.28515625" customWidth="1"/>
    <col min="1793" max="1798" width="25.28515625" customWidth="1"/>
    <col min="2049" max="2054" width="25.28515625" customWidth="1"/>
    <col min="2305" max="2310" width="25.28515625" customWidth="1"/>
    <col min="2561" max="2566" width="25.28515625" customWidth="1"/>
    <col min="2817" max="2822" width="25.28515625" customWidth="1"/>
    <col min="3073" max="3078" width="25.28515625" customWidth="1"/>
    <col min="3329" max="3334" width="25.28515625" customWidth="1"/>
    <col min="3585" max="3590" width="25.28515625" customWidth="1"/>
    <col min="3841" max="3846" width="25.28515625" customWidth="1"/>
    <col min="4097" max="4102" width="25.28515625" customWidth="1"/>
    <col min="4353" max="4358" width="25.28515625" customWidth="1"/>
    <col min="4609" max="4614" width="25.28515625" customWidth="1"/>
    <col min="4865" max="4870" width="25.28515625" customWidth="1"/>
    <col min="5121" max="5126" width="25.28515625" customWidth="1"/>
    <col min="5377" max="5382" width="25.28515625" customWidth="1"/>
    <col min="5633" max="5638" width="25.28515625" customWidth="1"/>
    <col min="5889" max="5894" width="25.28515625" customWidth="1"/>
    <col min="6145" max="6150" width="25.28515625" customWidth="1"/>
    <col min="6401" max="6406" width="25.28515625" customWidth="1"/>
    <col min="6657" max="6662" width="25.28515625" customWidth="1"/>
    <col min="6913" max="6918" width="25.28515625" customWidth="1"/>
    <col min="7169" max="7174" width="25.28515625" customWidth="1"/>
    <col min="7425" max="7430" width="25.28515625" customWidth="1"/>
    <col min="7681" max="7686" width="25.28515625" customWidth="1"/>
    <col min="7937" max="7942" width="25.28515625" customWidth="1"/>
    <col min="8193" max="8198" width="25.28515625" customWidth="1"/>
    <col min="8449" max="8454" width="25.28515625" customWidth="1"/>
    <col min="8705" max="8710" width="25.28515625" customWidth="1"/>
    <col min="8961" max="8966" width="25.28515625" customWidth="1"/>
    <col min="9217" max="9222" width="25.28515625" customWidth="1"/>
    <col min="9473" max="9478" width="25.28515625" customWidth="1"/>
    <col min="9729" max="9734" width="25.28515625" customWidth="1"/>
    <col min="9985" max="9990" width="25.28515625" customWidth="1"/>
    <col min="10241" max="10246" width="25.28515625" customWidth="1"/>
    <col min="10497" max="10502" width="25.28515625" customWidth="1"/>
    <col min="10753" max="10758" width="25.28515625" customWidth="1"/>
    <col min="11009" max="11014" width="25.28515625" customWidth="1"/>
    <col min="11265" max="11270" width="25.28515625" customWidth="1"/>
    <col min="11521" max="11526" width="25.28515625" customWidth="1"/>
    <col min="11777" max="11782" width="25.28515625" customWidth="1"/>
    <col min="12033" max="12038" width="25.28515625" customWidth="1"/>
    <col min="12289" max="12294" width="25.28515625" customWidth="1"/>
    <col min="12545" max="12550" width="25.28515625" customWidth="1"/>
    <col min="12801" max="12806" width="25.28515625" customWidth="1"/>
    <col min="13057" max="13062" width="25.28515625" customWidth="1"/>
    <col min="13313" max="13318" width="25.28515625" customWidth="1"/>
    <col min="13569" max="13574" width="25.28515625" customWidth="1"/>
    <col min="13825" max="13830" width="25.28515625" customWidth="1"/>
    <col min="14081" max="14086" width="25.28515625" customWidth="1"/>
    <col min="14337" max="14342" width="25.28515625" customWidth="1"/>
    <col min="14593" max="14598" width="25.28515625" customWidth="1"/>
    <col min="14849" max="14854" width="25.28515625" customWidth="1"/>
    <col min="15105" max="15110" width="25.28515625" customWidth="1"/>
    <col min="15361" max="15366" width="25.28515625" customWidth="1"/>
    <col min="15617" max="15622" width="25.28515625" customWidth="1"/>
    <col min="15873" max="15878" width="25.28515625" customWidth="1"/>
    <col min="16129" max="16134" width="25.28515625" customWidth="1"/>
  </cols>
  <sheetData>
    <row r="1" spans="1:6" ht="15.75" x14ac:dyDescent="0.25">
      <c r="A1" s="202" t="s">
        <v>28</v>
      </c>
      <c r="B1" s="202"/>
      <c r="C1" s="202"/>
      <c r="D1" s="202"/>
      <c r="E1" s="202"/>
      <c r="F1" s="202"/>
    </row>
    <row r="2" spans="1:6" ht="18" x14ac:dyDescent="0.25">
      <c r="A2" s="1"/>
      <c r="B2" s="1"/>
      <c r="C2" s="2"/>
      <c r="D2" s="1"/>
      <c r="E2" s="1"/>
      <c r="F2" s="1"/>
    </row>
    <row r="3" spans="1:6" ht="15.75" x14ac:dyDescent="0.25">
      <c r="A3" s="202" t="s">
        <v>1</v>
      </c>
      <c r="B3" s="202"/>
      <c r="C3" s="202"/>
      <c r="D3" s="202"/>
      <c r="E3" s="202"/>
      <c r="F3" s="202"/>
    </row>
    <row r="4" spans="1:6" ht="18" x14ac:dyDescent="0.25">
      <c r="B4" s="1"/>
      <c r="C4" s="2"/>
      <c r="D4" s="1"/>
      <c r="E4" s="3"/>
      <c r="F4" s="3"/>
    </row>
    <row r="5" spans="1:6" ht="15.75" x14ac:dyDescent="0.25">
      <c r="A5" s="202" t="s">
        <v>29</v>
      </c>
      <c r="B5" s="202"/>
      <c r="C5" s="202"/>
      <c r="D5" s="202"/>
      <c r="E5" s="202"/>
      <c r="F5" s="202"/>
    </row>
    <row r="6" spans="1:6" ht="18" x14ac:dyDescent="0.25">
      <c r="A6" s="1"/>
      <c r="B6" s="1"/>
      <c r="C6" s="2"/>
      <c r="D6" s="1"/>
      <c r="E6" s="3"/>
      <c r="F6" s="3"/>
    </row>
    <row r="7" spans="1:6" ht="15.75" x14ac:dyDescent="0.25">
      <c r="A7" s="202" t="s">
        <v>55</v>
      </c>
      <c r="B7" s="202"/>
      <c r="C7" s="202"/>
      <c r="D7" s="202"/>
      <c r="E7" s="202"/>
      <c r="F7" s="202"/>
    </row>
    <row r="8" spans="1:6" ht="18" x14ac:dyDescent="0.25">
      <c r="A8" s="1"/>
      <c r="B8" s="1"/>
      <c r="C8" s="2"/>
      <c r="D8" s="1"/>
      <c r="E8" s="3"/>
      <c r="F8" s="3"/>
    </row>
    <row r="9" spans="1:6" ht="26.25" thickBot="1" x14ac:dyDescent="0.3">
      <c r="A9" s="47" t="s">
        <v>56</v>
      </c>
      <c r="B9" s="48" t="s">
        <v>34</v>
      </c>
      <c r="C9" s="47" t="s">
        <v>5</v>
      </c>
      <c r="D9" s="47" t="s">
        <v>35</v>
      </c>
      <c r="E9" s="47" t="s">
        <v>36</v>
      </c>
      <c r="F9" s="47" t="s">
        <v>37</v>
      </c>
    </row>
    <row r="10" spans="1:6" ht="15.75" thickBot="1" x14ac:dyDescent="0.3">
      <c r="A10" s="79" t="s">
        <v>9</v>
      </c>
      <c r="B10" s="52">
        <f>B11+B13+B15+B17+B19</f>
        <v>653271.63</v>
      </c>
      <c r="C10" s="52">
        <f>C11+C13+C15+C17+C19+C21</f>
        <v>871226</v>
      </c>
      <c r="D10" s="67">
        <f>D11+D13+D15+D17+D19+D21</f>
        <v>1075042</v>
      </c>
      <c r="E10" s="67">
        <f>E11+E13+E15+E17+E19+E21</f>
        <v>1025567</v>
      </c>
      <c r="F10" s="67">
        <f>F11+F13+F15+F17+F19+F21</f>
        <v>1027027</v>
      </c>
    </row>
    <row r="11" spans="1:6" x14ac:dyDescent="0.25">
      <c r="A11" s="80" t="s">
        <v>57</v>
      </c>
      <c r="B11" s="81">
        <f>B12</f>
        <v>43456.61</v>
      </c>
      <c r="C11" s="82">
        <f>C12</f>
        <v>54682</v>
      </c>
      <c r="D11" s="82">
        <f>D12</f>
        <v>54682</v>
      </c>
      <c r="E11" s="82">
        <f>E12</f>
        <v>61636</v>
      </c>
      <c r="F11" s="82">
        <f>F12</f>
        <v>63097</v>
      </c>
    </row>
    <row r="12" spans="1:6" x14ac:dyDescent="0.25">
      <c r="A12" s="69" t="s">
        <v>58</v>
      </c>
      <c r="B12" s="62">
        <f>'[3]Rashodi i prihodi prema izvoru'!$F$7</f>
        <v>43456.61</v>
      </c>
      <c r="C12" s="62">
        <f>'[2]A2. PRIHODI I RASHODI PO IZVOR.'!$D$12</f>
        <v>54682</v>
      </c>
      <c r="D12" s="62">
        <f>'[1]JLP(R)FP-Ril 2. razina '!D8</f>
        <v>54682</v>
      </c>
      <c r="E12" s="62">
        <f>'[1]JLP(R)FP-Ril 2. razina '!E8</f>
        <v>61636</v>
      </c>
      <c r="F12" s="62">
        <f>'[1]JLP(R)FP-Ril 2. razina '!F8</f>
        <v>63097</v>
      </c>
    </row>
    <row r="13" spans="1:6" x14ac:dyDescent="0.25">
      <c r="A13" s="72" t="s">
        <v>59</v>
      </c>
      <c r="B13" s="82">
        <f>B14</f>
        <v>136.11000000000001</v>
      </c>
      <c r="C13" s="82">
        <f>C14</f>
        <v>40</v>
      </c>
      <c r="D13" s="82">
        <f>D14</f>
        <v>40</v>
      </c>
      <c r="E13" s="82">
        <f>E14</f>
        <v>40</v>
      </c>
      <c r="F13" s="82">
        <f>F14</f>
        <v>40</v>
      </c>
    </row>
    <row r="14" spans="1:6" x14ac:dyDescent="0.25">
      <c r="A14" s="83" t="s">
        <v>60</v>
      </c>
      <c r="B14" s="62">
        <f>'[3]Rashodi i prihodi prema izvoru'!$F$10</f>
        <v>136.11000000000001</v>
      </c>
      <c r="C14" s="62">
        <v>40</v>
      </c>
      <c r="D14" s="62">
        <f>'[1]JLP(R)FP-Ril 2. razina '!D10</f>
        <v>40</v>
      </c>
      <c r="E14" s="62">
        <f>'[1]JLP(R)FP-Ril 2. razina '!E10</f>
        <v>40</v>
      </c>
      <c r="F14" s="62">
        <f>'[1]JLP(R)FP-Ril 2. razina '!F10</f>
        <v>40</v>
      </c>
    </row>
    <row r="15" spans="1:6" ht="25.5" x14ac:dyDescent="0.25">
      <c r="A15" s="59" t="s">
        <v>61</v>
      </c>
      <c r="B15" s="84">
        <f>B16</f>
        <v>27636.03</v>
      </c>
      <c r="C15" s="82">
        <f>C16</f>
        <v>34375</v>
      </c>
      <c r="D15" s="82">
        <f>D16</f>
        <v>34375</v>
      </c>
      <c r="E15" s="82">
        <f>E16</f>
        <v>34375</v>
      </c>
      <c r="F15" s="82">
        <f>F16</f>
        <v>34375</v>
      </c>
    </row>
    <row r="16" spans="1:6" ht="25.5" x14ac:dyDescent="0.25">
      <c r="A16" s="85" t="s">
        <v>62</v>
      </c>
      <c r="B16" s="61">
        <f>'[3]Rashodi i prihodi prema izvoru'!$F$13</f>
        <v>27636.03</v>
      </c>
      <c r="C16" s="62">
        <v>34375</v>
      </c>
      <c r="D16" s="62">
        <f>'[1]JLP(R)FP-Ril 2. razina '!D11</f>
        <v>34375</v>
      </c>
      <c r="E16" s="62">
        <f>'[1]JLP(R)FP-Ril 2. razina '!E11</f>
        <v>34375</v>
      </c>
      <c r="F16" s="62">
        <f>'[1]JLP(R)FP-Ril 2. razina '!F11</f>
        <v>34375</v>
      </c>
    </row>
    <row r="17" spans="1:6" x14ac:dyDescent="0.25">
      <c r="A17" s="86" t="s">
        <v>63</v>
      </c>
      <c r="B17" s="84">
        <f>B18</f>
        <v>582042.88</v>
      </c>
      <c r="C17" s="82">
        <f>C18</f>
        <v>723708</v>
      </c>
      <c r="D17" s="82">
        <f>D18</f>
        <v>927524</v>
      </c>
      <c r="E17" s="82">
        <f>E18</f>
        <v>927525</v>
      </c>
      <c r="F17" s="82">
        <f>F18</f>
        <v>927524</v>
      </c>
    </row>
    <row r="18" spans="1:6" x14ac:dyDescent="0.25">
      <c r="A18" s="69" t="s">
        <v>64</v>
      </c>
      <c r="B18" s="61">
        <f>'[3]Rashodi i prihodi prema izvoru'!$F$16</f>
        <v>582042.88</v>
      </c>
      <c r="C18" s="62">
        <f>'[2]A2. PRIHODI I RASHODI PO IZVOR.'!$D$18</f>
        <v>723708</v>
      </c>
      <c r="D18" s="62">
        <f>'[1]JLP(R)FP-Ril 2. razina '!D9+'[1]JLP(R)FP-Ril 2. razina '!D13</f>
        <v>927524</v>
      </c>
      <c r="E18" s="62">
        <f>'[1]JLP(R)FP-Ril 2. razina '!E9+'[1]JLP(R)FP-Ril 2. razina '!E13</f>
        <v>927525</v>
      </c>
      <c r="F18" s="87">
        <f>'[1]JLP(R)FP-Ril 2. razina '!F9+'[1]JLP(R)FP-Ril 2. razina '!F13</f>
        <v>927524</v>
      </c>
    </row>
    <row r="19" spans="1:6" x14ac:dyDescent="0.25">
      <c r="A19" s="86" t="s">
        <v>65</v>
      </c>
      <c r="B19" s="84">
        <f>B20</f>
        <v>0</v>
      </c>
      <c r="C19" s="82">
        <f>C20</f>
        <v>1991</v>
      </c>
      <c r="D19" s="82">
        <f>D20</f>
        <v>1991</v>
      </c>
      <c r="E19" s="82">
        <f>E20</f>
        <v>1991</v>
      </c>
      <c r="F19" s="82">
        <f>F20</f>
        <v>1991</v>
      </c>
    </row>
    <row r="20" spans="1:6" x14ac:dyDescent="0.25">
      <c r="A20" s="69" t="s">
        <v>66</v>
      </c>
      <c r="B20" s="61">
        <f>'[3]Rashodi i prihodi prema izvoru'!$F$19</f>
        <v>0</v>
      </c>
      <c r="C20" s="62">
        <v>1991</v>
      </c>
      <c r="D20" s="62">
        <f>'[1]JLP(R)FP-Ril 2. razina '!D12</f>
        <v>1991</v>
      </c>
      <c r="E20" s="62">
        <f>'[1]JLP(R)FP-Ril 2. razina '!E12</f>
        <v>1991</v>
      </c>
      <c r="F20" s="87">
        <f>'[1]JLP(R)FP-Ril 2. razina '!F12</f>
        <v>1991</v>
      </c>
    </row>
    <row r="21" spans="1:6" x14ac:dyDescent="0.25">
      <c r="A21" s="88" t="s">
        <v>67</v>
      </c>
      <c r="B21" s="61"/>
      <c r="C21" s="82">
        <f>C22</f>
        <v>56430</v>
      </c>
      <c r="D21" s="82">
        <f>D22</f>
        <v>56430</v>
      </c>
      <c r="E21" s="62"/>
      <c r="F21" s="87"/>
    </row>
    <row r="22" spans="1:6" ht="25.5" x14ac:dyDescent="0.25">
      <c r="A22" s="89" t="s">
        <v>68</v>
      </c>
      <c r="B22" s="62">
        <v>49816</v>
      </c>
      <c r="C22" s="62">
        <v>56430</v>
      </c>
      <c r="D22" s="62">
        <f>'[1]JLP(R)FP-Ril 2. razina '!D14</f>
        <v>56430</v>
      </c>
      <c r="E22" s="62"/>
      <c r="F22" s="87"/>
    </row>
    <row r="23" spans="1:6" x14ac:dyDescent="0.25">
      <c r="A23" s="90"/>
      <c r="B23" s="66"/>
      <c r="C23" s="66"/>
      <c r="D23" s="66"/>
      <c r="E23" s="66"/>
      <c r="F23" s="91"/>
    </row>
    <row r="24" spans="1:6" x14ac:dyDescent="0.25">
      <c r="A24" s="90"/>
      <c r="B24" s="66"/>
      <c r="C24" s="66"/>
      <c r="D24" s="66"/>
      <c r="E24" s="66"/>
      <c r="F24" s="91"/>
    </row>
    <row r="26" spans="1:6" ht="15.75" x14ac:dyDescent="0.25">
      <c r="A26" s="202" t="s">
        <v>69</v>
      </c>
      <c r="B26" s="202"/>
      <c r="C26" s="202"/>
      <c r="D26" s="202"/>
      <c r="E26" s="202"/>
      <c r="F26" s="202"/>
    </row>
    <row r="27" spans="1:6" ht="18" x14ac:dyDescent="0.25">
      <c r="A27" s="1"/>
      <c r="B27" s="1"/>
      <c r="C27" s="2"/>
      <c r="D27" s="1"/>
      <c r="E27" s="3"/>
      <c r="F27" s="3"/>
    </row>
    <row r="28" spans="1:6" ht="25.5" x14ac:dyDescent="0.25">
      <c r="A28" s="92" t="s">
        <v>56</v>
      </c>
      <c r="B28" s="48" t="s">
        <v>34</v>
      </c>
      <c r="C28" s="47" t="s">
        <v>5</v>
      </c>
      <c r="D28" s="47" t="s">
        <v>35</v>
      </c>
      <c r="E28" s="47" t="s">
        <v>36</v>
      </c>
      <c r="F28" s="47" t="s">
        <v>37</v>
      </c>
    </row>
    <row r="29" spans="1:6" x14ac:dyDescent="0.25">
      <c r="A29" s="86" t="s">
        <v>12</v>
      </c>
      <c r="B29" s="93">
        <f>B30+B32+B34+B36+B38+B40</f>
        <v>646657.67000000004</v>
      </c>
      <c r="C29" s="94">
        <f>C30+C32+C34+C36+C38+C40</f>
        <v>871226</v>
      </c>
      <c r="D29" s="93">
        <f>D30+D32+D34+D36+D38+D40</f>
        <v>1075042</v>
      </c>
      <c r="E29" s="93">
        <f>E30+E32+E34+E36+E38+E40</f>
        <v>1025567</v>
      </c>
      <c r="F29" s="93">
        <f>F30+F32+F34+F36+F38+F40</f>
        <v>1027027</v>
      </c>
    </row>
    <row r="30" spans="1:6" x14ac:dyDescent="0.25">
      <c r="A30" s="80" t="s">
        <v>57</v>
      </c>
      <c r="B30" s="84">
        <f>B31</f>
        <v>43456.61</v>
      </c>
      <c r="C30" s="82">
        <f>C31</f>
        <v>54682</v>
      </c>
      <c r="D30" s="82">
        <f>D31</f>
        <v>54682</v>
      </c>
      <c r="E30" s="82">
        <f>E31</f>
        <v>61636</v>
      </c>
      <c r="F30" s="82">
        <f>F31</f>
        <v>63097</v>
      </c>
    </row>
    <row r="31" spans="1:6" x14ac:dyDescent="0.25">
      <c r="A31" s="69" t="s">
        <v>58</v>
      </c>
      <c r="B31" s="61">
        <f>'[3]Rashodi i prihodi prema izvoru'!$F$24</f>
        <v>43456.61</v>
      </c>
      <c r="C31" s="62">
        <f>'[2]A2. PRIHODI I RASHODI PO IZVOR.'!$D$31</f>
        <v>54682</v>
      </c>
      <c r="D31" s="62">
        <f>'[1]JLP(R)FP-Ril 2. razina '!G49</f>
        <v>54682</v>
      </c>
      <c r="E31" s="62">
        <f>'[1]JLP(R)S FP-PiP2 2026.-2027.'!B11</f>
        <v>61636</v>
      </c>
      <c r="F31" s="62">
        <f>'[1]JLP(R)S FP-PiP2 2026.-2027.'!I11</f>
        <v>63097</v>
      </c>
    </row>
    <row r="32" spans="1:6" x14ac:dyDescent="0.25">
      <c r="A32" s="72" t="s">
        <v>59</v>
      </c>
      <c r="B32" s="84">
        <f>B33</f>
        <v>0</v>
      </c>
      <c r="C32" s="82">
        <f>C33</f>
        <v>40</v>
      </c>
      <c r="D32" s="82">
        <f>D33</f>
        <v>40</v>
      </c>
      <c r="E32" s="82">
        <f>E33</f>
        <v>40</v>
      </c>
      <c r="F32" s="82">
        <f>F33</f>
        <v>40</v>
      </c>
    </row>
    <row r="33" spans="1:6" x14ac:dyDescent="0.25">
      <c r="A33" s="83" t="s">
        <v>60</v>
      </c>
      <c r="B33" s="61">
        <f>'[3]Rashodi i prihodi prema izvoru'!$F$27</f>
        <v>0</v>
      </c>
      <c r="C33" s="62">
        <v>40</v>
      </c>
      <c r="D33" s="62">
        <f>'[1]JLP(R)FP-Ril 2. razina '!H49</f>
        <v>40</v>
      </c>
      <c r="E33" s="62">
        <f>'[1]JLP(R)S FP-PiP2 2026.-2027.'!C8</f>
        <v>40</v>
      </c>
      <c r="F33" s="87">
        <f>'[1]JLP(R)S FP-PiP2 2026.-2027.'!J8</f>
        <v>40</v>
      </c>
    </row>
    <row r="34" spans="1:6" ht="25.5" x14ac:dyDescent="0.25">
      <c r="A34" s="59" t="s">
        <v>61</v>
      </c>
      <c r="B34" s="84">
        <f>B35</f>
        <v>0</v>
      </c>
      <c r="C34" s="82">
        <f>C35</f>
        <v>34375</v>
      </c>
      <c r="D34" s="82">
        <f>D35</f>
        <v>34375</v>
      </c>
      <c r="E34" s="82">
        <f>E35</f>
        <v>34375</v>
      </c>
      <c r="F34" s="82">
        <f>F35</f>
        <v>34375</v>
      </c>
    </row>
    <row r="35" spans="1:6" ht="25.5" x14ac:dyDescent="0.25">
      <c r="A35" s="85" t="s">
        <v>62</v>
      </c>
      <c r="B35" s="61">
        <f>'[3]Rashodi i prihodi prema izvoru'!$F$30</f>
        <v>0</v>
      </c>
      <c r="C35" s="62">
        <v>34375</v>
      </c>
      <c r="D35" s="62">
        <f>'[1]JLP(R)FP-Ril 2. razina '!I49</f>
        <v>34375</v>
      </c>
      <c r="E35" s="62">
        <f>'[1]JLP(R)S FP-PiP2 2026.-2027.'!D9</f>
        <v>34375</v>
      </c>
      <c r="F35" s="62">
        <f>'[1]JLP(R)S FP-PiP2 2026.-2027.'!K9</f>
        <v>34375</v>
      </c>
    </row>
    <row r="36" spans="1:6" x14ac:dyDescent="0.25">
      <c r="A36" s="86" t="s">
        <v>63</v>
      </c>
      <c r="B36" s="84">
        <f>B37</f>
        <v>582217.13</v>
      </c>
      <c r="C36" s="82">
        <f>C37</f>
        <v>723708</v>
      </c>
      <c r="D36" s="82">
        <f>D37</f>
        <v>927524</v>
      </c>
      <c r="E36" s="82">
        <f>E37</f>
        <v>927525</v>
      </c>
      <c r="F36" s="82">
        <f>F37</f>
        <v>927524</v>
      </c>
    </row>
    <row r="37" spans="1:6" x14ac:dyDescent="0.25">
      <c r="A37" s="69" t="s">
        <v>64</v>
      </c>
      <c r="B37" s="61">
        <f>'[3]Rashodi i prihodi prema izvoru'!$F$33</f>
        <v>582217.13</v>
      </c>
      <c r="C37" s="62">
        <f>'[2]A2. PRIHODI I RASHODI PO IZVOR.'!$D$37</f>
        <v>723708</v>
      </c>
      <c r="D37" s="62">
        <f>'[1]JLP(R)FP-Ril 2. razina '!F49+'[1]JLP(R)FP-Ril 2. razina '!K49</f>
        <v>927524</v>
      </c>
      <c r="E37" s="62">
        <f>'[1]JLP(R)S FP-PiP2 2026.-2027.'!E6+'[1]JLP(R)S FP-PiP2 2026.-2027.'!E7</f>
        <v>927525</v>
      </c>
      <c r="F37" s="87">
        <f>'[1]JLP(R)S FP-PiP2 2026.-2027.'!L6+'[1]JLP(R)S FP-PiP2 2026.-2027.'!L7</f>
        <v>927524</v>
      </c>
    </row>
    <row r="38" spans="1:6" x14ac:dyDescent="0.25">
      <c r="A38" s="86" t="s">
        <v>65</v>
      </c>
      <c r="B38" s="84">
        <f>B39</f>
        <v>0</v>
      </c>
      <c r="C38" s="82">
        <f>C39</f>
        <v>1991</v>
      </c>
      <c r="D38" s="82">
        <f>D39</f>
        <v>1991</v>
      </c>
      <c r="E38" s="82">
        <f>E39</f>
        <v>1991</v>
      </c>
      <c r="F38" s="82">
        <f>F39</f>
        <v>1991</v>
      </c>
    </row>
    <row r="39" spans="1:6" x14ac:dyDescent="0.25">
      <c r="A39" s="69" t="s">
        <v>66</v>
      </c>
      <c r="B39" s="62">
        <f>'[3]Rashodi i prihodi prema izvoru'!$F$36</f>
        <v>0</v>
      </c>
      <c r="C39" s="62">
        <v>1991</v>
      </c>
      <c r="D39" s="62">
        <f>'[1]JLP(R)FP-Ril 2. razina '!L49</f>
        <v>1991</v>
      </c>
      <c r="E39" s="62">
        <f>'[1]JLP(R)S FP-PiP2 2026.-2027.'!F10</f>
        <v>1991</v>
      </c>
      <c r="F39" s="62">
        <f>'[1]JLP(R)S FP-PiP2 2026.-2027.'!M10</f>
        <v>1991</v>
      </c>
    </row>
    <row r="40" spans="1:6" x14ac:dyDescent="0.25">
      <c r="A40" s="88" t="s">
        <v>67</v>
      </c>
      <c r="B40" s="95">
        <f>B41</f>
        <v>20983.93</v>
      </c>
      <c r="C40" s="82">
        <f>C41</f>
        <v>56430</v>
      </c>
      <c r="D40" s="82">
        <f>D41</f>
        <v>56430</v>
      </c>
      <c r="E40" s="62"/>
      <c r="F40" s="87"/>
    </row>
    <row r="41" spans="1:6" ht="25.5" x14ac:dyDescent="0.25">
      <c r="A41" s="89" t="s">
        <v>68</v>
      </c>
      <c r="B41" s="62">
        <f>'[3]Rashodi i prihodi prema izvoru'!$F$39</f>
        <v>20983.93</v>
      </c>
      <c r="C41" s="62">
        <f>'[2]A2. PRIHODI I RASHODI PO IZVOR.'!$D$41</f>
        <v>56430</v>
      </c>
      <c r="D41" s="62">
        <f>'[1]JLP(R)FP-Ril 2. razina '!J49</f>
        <v>56430</v>
      </c>
      <c r="E41" s="62"/>
      <c r="F41" s="87"/>
    </row>
  </sheetData>
  <mergeCells count="5">
    <mergeCell ref="A1:F1"/>
    <mergeCell ref="A3:F3"/>
    <mergeCell ref="A5:F5"/>
    <mergeCell ref="A7:F7"/>
    <mergeCell ref="A26:F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32D93-9A7A-4DB4-ADEB-7347EB2D6056}">
  <dimension ref="A1:X18"/>
  <sheetViews>
    <sheetView workbookViewId="0">
      <selection activeCell="F34" sqref="F34"/>
    </sheetView>
  </sheetViews>
  <sheetFormatPr defaultRowHeight="15.75" x14ac:dyDescent="0.25"/>
  <cols>
    <col min="1" max="1" width="18.42578125" style="154" customWidth="1"/>
    <col min="2" max="2" width="33.42578125" style="155" customWidth="1"/>
    <col min="3" max="3" width="22.28515625" style="155" customWidth="1"/>
    <col min="4" max="4" width="22.28515625" style="156" customWidth="1"/>
    <col min="5" max="5" width="21.140625" style="97" customWidth="1"/>
    <col min="6" max="6" width="20.5703125" style="107" customWidth="1"/>
    <col min="7" max="7" width="23" style="97" customWidth="1"/>
    <col min="8" max="8" width="16.7109375" style="97" hidden="1" customWidth="1"/>
    <col min="9" max="9" width="10.42578125" style="97" customWidth="1"/>
    <col min="10" max="10" width="9.140625" style="97"/>
    <col min="11" max="14" width="14.85546875" style="97" bestFit="1" customWidth="1"/>
    <col min="15" max="15" width="13.7109375" style="97" bestFit="1" customWidth="1"/>
    <col min="16" max="16" width="9.5703125" style="97" bestFit="1" customWidth="1"/>
    <col min="17" max="18" width="13.7109375" style="97" bestFit="1" customWidth="1"/>
    <col min="19" max="20" width="12.42578125" style="97" bestFit="1" customWidth="1"/>
    <col min="21" max="22" width="9.28515625" style="97" bestFit="1" customWidth="1"/>
    <col min="23" max="24" width="14.85546875" style="97" bestFit="1" customWidth="1"/>
    <col min="25" max="256" width="9.140625" style="97"/>
    <col min="257" max="257" width="18.42578125" style="97" customWidth="1"/>
    <col min="258" max="258" width="33.42578125" style="97" customWidth="1"/>
    <col min="259" max="260" width="22.28515625" style="97" customWidth="1"/>
    <col min="261" max="261" width="21.140625" style="97" customWidth="1"/>
    <col min="262" max="262" width="20.5703125" style="97" customWidth="1"/>
    <col min="263" max="263" width="23" style="97" customWidth="1"/>
    <col min="264" max="264" width="0" style="97" hidden="1" customWidth="1"/>
    <col min="265" max="265" width="10.42578125" style="97" customWidth="1"/>
    <col min="266" max="266" width="9.140625" style="97"/>
    <col min="267" max="270" width="14.85546875" style="97" bestFit="1" customWidth="1"/>
    <col min="271" max="271" width="13.7109375" style="97" bestFit="1" customWidth="1"/>
    <col min="272" max="272" width="9.5703125" style="97" bestFit="1" customWidth="1"/>
    <col min="273" max="274" width="13.7109375" style="97" bestFit="1" customWidth="1"/>
    <col min="275" max="276" width="12.42578125" style="97" bestFit="1" customWidth="1"/>
    <col min="277" max="278" width="9.28515625" style="97" bestFit="1" customWidth="1"/>
    <col min="279" max="280" width="14.85546875" style="97" bestFit="1" customWidth="1"/>
    <col min="281" max="512" width="9.140625" style="97"/>
    <col min="513" max="513" width="18.42578125" style="97" customWidth="1"/>
    <col min="514" max="514" width="33.42578125" style="97" customWidth="1"/>
    <col min="515" max="516" width="22.28515625" style="97" customWidth="1"/>
    <col min="517" max="517" width="21.140625" style="97" customWidth="1"/>
    <col min="518" max="518" width="20.5703125" style="97" customWidth="1"/>
    <col min="519" max="519" width="23" style="97" customWidth="1"/>
    <col min="520" max="520" width="0" style="97" hidden="1" customWidth="1"/>
    <col min="521" max="521" width="10.42578125" style="97" customWidth="1"/>
    <col min="522" max="522" width="9.140625" style="97"/>
    <col min="523" max="526" width="14.85546875" style="97" bestFit="1" customWidth="1"/>
    <col min="527" max="527" width="13.7109375" style="97" bestFit="1" customWidth="1"/>
    <col min="528" max="528" width="9.5703125" style="97" bestFit="1" customWidth="1"/>
    <col min="529" max="530" width="13.7109375" style="97" bestFit="1" customWidth="1"/>
    <col min="531" max="532" width="12.42578125" style="97" bestFit="1" customWidth="1"/>
    <col min="533" max="534" width="9.28515625" style="97" bestFit="1" customWidth="1"/>
    <col min="535" max="536" width="14.85546875" style="97" bestFit="1" customWidth="1"/>
    <col min="537" max="768" width="9.140625" style="97"/>
    <col min="769" max="769" width="18.42578125" style="97" customWidth="1"/>
    <col min="770" max="770" width="33.42578125" style="97" customWidth="1"/>
    <col min="771" max="772" width="22.28515625" style="97" customWidth="1"/>
    <col min="773" max="773" width="21.140625" style="97" customWidth="1"/>
    <col min="774" max="774" width="20.5703125" style="97" customWidth="1"/>
    <col min="775" max="775" width="23" style="97" customWidth="1"/>
    <col min="776" max="776" width="0" style="97" hidden="1" customWidth="1"/>
    <col min="777" max="777" width="10.42578125" style="97" customWidth="1"/>
    <col min="778" max="778" width="9.140625" style="97"/>
    <col min="779" max="782" width="14.85546875" style="97" bestFit="1" customWidth="1"/>
    <col min="783" max="783" width="13.7109375" style="97" bestFit="1" customWidth="1"/>
    <col min="784" max="784" width="9.5703125" style="97" bestFit="1" customWidth="1"/>
    <col min="785" max="786" width="13.7109375" style="97" bestFit="1" customWidth="1"/>
    <col min="787" max="788" width="12.42578125" style="97" bestFit="1" customWidth="1"/>
    <col min="789" max="790" width="9.28515625" style="97" bestFit="1" customWidth="1"/>
    <col min="791" max="792" width="14.85546875" style="97" bestFit="1" customWidth="1"/>
    <col min="793" max="1024" width="9.140625" style="97"/>
    <col min="1025" max="1025" width="18.42578125" style="97" customWidth="1"/>
    <col min="1026" max="1026" width="33.42578125" style="97" customWidth="1"/>
    <col min="1027" max="1028" width="22.28515625" style="97" customWidth="1"/>
    <col min="1029" max="1029" width="21.140625" style="97" customWidth="1"/>
    <col min="1030" max="1030" width="20.5703125" style="97" customWidth="1"/>
    <col min="1031" max="1031" width="23" style="97" customWidth="1"/>
    <col min="1032" max="1032" width="0" style="97" hidden="1" customWidth="1"/>
    <col min="1033" max="1033" width="10.42578125" style="97" customWidth="1"/>
    <col min="1034" max="1034" width="9.140625" style="97"/>
    <col min="1035" max="1038" width="14.85546875" style="97" bestFit="1" customWidth="1"/>
    <col min="1039" max="1039" width="13.7109375" style="97" bestFit="1" customWidth="1"/>
    <col min="1040" max="1040" width="9.5703125" style="97" bestFit="1" customWidth="1"/>
    <col min="1041" max="1042" width="13.7109375" style="97" bestFit="1" customWidth="1"/>
    <col min="1043" max="1044" width="12.42578125" style="97" bestFit="1" customWidth="1"/>
    <col min="1045" max="1046" width="9.28515625" style="97" bestFit="1" customWidth="1"/>
    <col min="1047" max="1048" width="14.85546875" style="97" bestFit="1" customWidth="1"/>
    <col min="1049" max="1280" width="9.140625" style="97"/>
    <col min="1281" max="1281" width="18.42578125" style="97" customWidth="1"/>
    <col min="1282" max="1282" width="33.42578125" style="97" customWidth="1"/>
    <col min="1283" max="1284" width="22.28515625" style="97" customWidth="1"/>
    <col min="1285" max="1285" width="21.140625" style="97" customWidth="1"/>
    <col min="1286" max="1286" width="20.5703125" style="97" customWidth="1"/>
    <col min="1287" max="1287" width="23" style="97" customWidth="1"/>
    <col min="1288" max="1288" width="0" style="97" hidden="1" customWidth="1"/>
    <col min="1289" max="1289" width="10.42578125" style="97" customWidth="1"/>
    <col min="1290" max="1290" width="9.140625" style="97"/>
    <col min="1291" max="1294" width="14.85546875" style="97" bestFit="1" customWidth="1"/>
    <col min="1295" max="1295" width="13.7109375" style="97" bestFit="1" customWidth="1"/>
    <col min="1296" max="1296" width="9.5703125" style="97" bestFit="1" customWidth="1"/>
    <col min="1297" max="1298" width="13.7109375" style="97" bestFit="1" customWidth="1"/>
    <col min="1299" max="1300" width="12.42578125" style="97" bestFit="1" customWidth="1"/>
    <col min="1301" max="1302" width="9.28515625" style="97" bestFit="1" customWidth="1"/>
    <col min="1303" max="1304" width="14.85546875" style="97" bestFit="1" customWidth="1"/>
    <col min="1305" max="1536" width="9.140625" style="97"/>
    <col min="1537" max="1537" width="18.42578125" style="97" customWidth="1"/>
    <col min="1538" max="1538" width="33.42578125" style="97" customWidth="1"/>
    <col min="1539" max="1540" width="22.28515625" style="97" customWidth="1"/>
    <col min="1541" max="1541" width="21.140625" style="97" customWidth="1"/>
    <col min="1542" max="1542" width="20.5703125" style="97" customWidth="1"/>
    <col min="1543" max="1543" width="23" style="97" customWidth="1"/>
    <col min="1544" max="1544" width="0" style="97" hidden="1" customWidth="1"/>
    <col min="1545" max="1545" width="10.42578125" style="97" customWidth="1"/>
    <col min="1546" max="1546" width="9.140625" style="97"/>
    <col min="1547" max="1550" width="14.85546875" style="97" bestFit="1" customWidth="1"/>
    <col min="1551" max="1551" width="13.7109375" style="97" bestFit="1" customWidth="1"/>
    <col min="1552" max="1552" width="9.5703125" style="97" bestFit="1" customWidth="1"/>
    <col min="1553" max="1554" width="13.7109375" style="97" bestFit="1" customWidth="1"/>
    <col min="1555" max="1556" width="12.42578125" style="97" bestFit="1" customWidth="1"/>
    <col min="1557" max="1558" width="9.28515625" style="97" bestFit="1" customWidth="1"/>
    <col min="1559" max="1560" width="14.85546875" style="97" bestFit="1" customWidth="1"/>
    <col min="1561" max="1792" width="9.140625" style="97"/>
    <col min="1793" max="1793" width="18.42578125" style="97" customWidth="1"/>
    <col min="1794" max="1794" width="33.42578125" style="97" customWidth="1"/>
    <col min="1795" max="1796" width="22.28515625" style="97" customWidth="1"/>
    <col min="1797" max="1797" width="21.140625" style="97" customWidth="1"/>
    <col min="1798" max="1798" width="20.5703125" style="97" customWidth="1"/>
    <col min="1799" max="1799" width="23" style="97" customWidth="1"/>
    <col min="1800" max="1800" width="0" style="97" hidden="1" customWidth="1"/>
    <col min="1801" max="1801" width="10.42578125" style="97" customWidth="1"/>
    <col min="1802" max="1802" width="9.140625" style="97"/>
    <col min="1803" max="1806" width="14.85546875" style="97" bestFit="1" customWidth="1"/>
    <col min="1807" max="1807" width="13.7109375" style="97" bestFit="1" customWidth="1"/>
    <col min="1808" max="1808" width="9.5703125" style="97" bestFit="1" customWidth="1"/>
    <col min="1809" max="1810" width="13.7109375" style="97" bestFit="1" customWidth="1"/>
    <col min="1811" max="1812" width="12.42578125" style="97" bestFit="1" customWidth="1"/>
    <col min="1813" max="1814" width="9.28515625" style="97" bestFit="1" customWidth="1"/>
    <col min="1815" max="1816" width="14.85546875" style="97" bestFit="1" customWidth="1"/>
    <col min="1817" max="2048" width="9.140625" style="97"/>
    <col min="2049" max="2049" width="18.42578125" style="97" customWidth="1"/>
    <col min="2050" max="2050" width="33.42578125" style="97" customWidth="1"/>
    <col min="2051" max="2052" width="22.28515625" style="97" customWidth="1"/>
    <col min="2053" max="2053" width="21.140625" style="97" customWidth="1"/>
    <col min="2054" max="2054" width="20.5703125" style="97" customWidth="1"/>
    <col min="2055" max="2055" width="23" style="97" customWidth="1"/>
    <col min="2056" max="2056" width="0" style="97" hidden="1" customWidth="1"/>
    <col min="2057" max="2057" width="10.42578125" style="97" customWidth="1"/>
    <col min="2058" max="2058" width="9.140625" style="97"/>
    <col min="2059" max="2062" width="14.85546875" style="97" bestFit="1" customWidth="1"/>
    <col min="2063" max="2063" width="13.7109375" style="97" bestFit="1" customWidth="1"/>
    <col min="2064" max="2064" width="9.5703125" style="97" bestFit="1" customWidth="1"/>
    <col min="2065" max="2066" width="13.7109375" style="97" bestFit="1" customWidth="1"/>
    <col min="2067" max="2068" width="12.42578125" style="97" bestFit="1" customWidth="1"/>
    <col min="2069" max="2070" width="9.28515625" style="97" bestFit="1" customWidth="1"/>
    <col min="2071" max="2072" width="14.85546875" style="97" bestFit="1" customWidth="1"/>
    <col min="2073" max="2304" width="9.140625" style="97"/>
    <col min="2305" max="2305" width="18.42578125" style="97" customWidth="1"/>
    <col min="2306" max="2306" width="33.42578125" style="97" customWidth="1"/>
    <col min="2307" max="2308" width="22.28515625" style="97" customWidth="1"/>
    <col min="2309" max="2309" width="21.140625" style="97" customWidth="1"/>
    <col min="2310" max="2310" width="20.5703125" style="97" customWidth="1"/>
    <col min="2311" max="2311" width="23" style="97" customWidth="1"/>
    <col min="2312" max="2312" width="0" style="97" hidden="1" customWidth="1"/>
    <col min="2313" max="2313" width="10.42578125" style="97" customWidth="1"/>
    <col min="2314" max="2314" width="9.140625" style="97"/>
    <col min="2315" max="2318" width="14.85546875" style="97" bestFit="1" customWidth="1"/>
    <col min="2319" max="2319" width="13.7109375" style="97" bestFit="1" customWidth="1"/>
    <col min="2320" max="2320" width="9.5703125" style="97" bestFit="1" customWidth="1"/>
    <col min="2321" max="2322" width="13.7109375" style="97" bestFit="1" customWidth="1"/>
    <col min="2323" max="2324" width="12.42578125" style="97" bestFit="1" customWidth="1"/>
    <col min="2325" max="2326" width="9.28515625" style="97" bestFit="1" customWidth="1"/>
    <col min="2327" max="2328" width="14.85546875" style="97" bestFit="1" customWidth="1"/>
    <col min="2329" max="2560" width="9.140625" style="97"/>
    <col min="2561" max="2561" width="18.42578125" style="97" customWidth="1"/>
    <col min="2562" max="2562" width="33.42578125" style="97" customWidth="1"/>
    <col min="2563" max="2564" width="22.28515625" style="97" customWidth="1"/>
    <col min="2565" max="2565" width="21.140625" style="97" customWidth="1"/>
    <col min="2566" max="2566" width="20.5703125" style="97" customWidth="1"/>
    <col min="2567" max="2567" width="23" style="97" customWidth="1"/>
    <col min="2568" max="2568" width="0" style="97" hidden="1" customWidth="1"/>
    <col min="2569" max="2569" width="10.42578125" style="97" customWidth="1"/>
    <col min="2570" max="2570" width="9.140625" style="97"/>
    <col min="2571" max="2574" width="14.85546875" style="97" bestFit="1" customWidth="1"/>
    <col min="2575" max="2575" width="13.7109375" style="97" bestFit="1" customWidth="1"/>
    <col min="2576" max="2576" width="9.5703125" style="97" bestFit="1" customWidth="1"/>
    <col min="2577" max="2578" width="13.7109375" style="97" bestFit="1" customWidth="1"/>
    <col min="2579" max="2580" width="12.42578125" style="97" bestFit="1" customWidth="1"/>
    <col min="2581" max="2582" width="9.28515625" style="97" bestFit="1" customWidth="1"/>
    <col min="2583" max="2584" width="14.85546875" style="97" bestFit="1" customWidth="1"/>
    <col min="2585" max="2816" width="9.140625" style="97"/>
    <col min="2817" max="2817" width="18.42578125" style="97" customWidth="1"/>
    <col min="2818" max="2818" width="33.42578125" style="97" customWidth="1"/>
    <col min="2819" max="2820" width="22.28515625" style="97" customWidth="1"/>
    <col min="2821" max="2821" width="21.140625" style="97" customWidth="1"/>
    <col min="2822" max="2822" width="20.5703125" style="97" customWidth="1"/>
    <col min="2823" max="2823" width="23" style="97" customWidth="1"/>
    <col min="2824" max="2824" width="0" style="97" hidden="1" customWidth="1"/>
    <col min="2825" max="2825" width="10.42578125" style="97" customWidth="1"/>
    <col min="2826" max="2826" width="9.140625" style="97"/>
    <col min="2827" max="2830" width="14.85546875" style="97" bestFit="1" customWidth="1"/>
    <col min="2831" max="2831" width="13.7109375" style="97" bestFit="1" customWidth="1"/>
    <col min="2832" max="2832" width="9.5703125" style="97" bestFit="1" customWidth="1"/>
    <col min="2833" max="2834" width="13.7109375" style="97" bestFit="1" customWidth="1"/>
    <col min="2835" max="2836" width="12.42578125" style="97" bestFit="1" customWidth="1"/>
    <col min="2837" max="2838" width="9.28515625" style="97" bestFit="1" customWidth="1"/>
    <col min="2839" max="2840" width="14.85546875" style="97" bestFit="1" customWidth="1"/>
    <col min="2841" max="3072" width="9.140625" style="97"/>
    <col min="3073" max="3073" width="18.42578125" style="97" customWidth="1"/>
    <col min="3074" max="3074" width="33.42578125" style="97" customWidth="1"/>
    <col min="3075" max="3076" width="22.28515625" style="97" customWidth="1"/>
    <col min="3077" max="3077" width="21.140625" style="97" customWidth="1"/>
    <col min="3078" max="3078" width="20.5703125" style="97" customWidth="1"/>
    <col min="3079" max="3079" width="23" style="97" customWidth="1"/>
    <col min="3080" max="3080" width="0" style="97" hidden="1" customWidth="1"/>
    <col min="3081" max="3081" width="10.42578125" style="97" customWidth="1"/>
    <col min="3082" max="3082" width="9.140625" style="97"/>
    <col min="3083" max="3086" width="14.85546875" style="97" bestFit="1" customWidth="1"/>
    <col min="3087" max="3087" width="13.7109375" style="97" bestFit="1" customWidth="1"/>
    <col min="3088" max="3088" width="9.5703125" style="97" bestFit="1" customWidth="1"/>
    <col min="3089" max="3090" width="13.7109375" style="97" bestFit="1" customWidth="1"/>
    <col min="3091" max="3092" width="12.42578125" style="97" bestFit="1" customWidth="1"/>
    <col min="3093" max="3094" width="9.28515625" style="97" bestFit="1" customWidth="1"/>
    <col min="3095" max="3096" width="14.85546875" style="97" bestFit="1" customWidth="1"/>
    <col min="3097" max="3328" width="9.140625" style="97"/>
    <col min="3329" max="3329" width="18.42578125" style="97" customWidth="1"/>
    <col min="3330" max="3330" width="33.42578125" style="97" customWidth="1"/>
    <col min="3331" max="3332" width="22.28515625" style="97" customWidth="1"/>
    <col min="3333" max="3333" width="21.140625" style="97" customWidth="1"/>
    <col min="3334" max="3334" width="20.5703125" style="97" customWidth="1"/>
    <col min="3335" max="3335" width="23" style="97" customWidth="1"/>
    <col min="3336" max="3336" width="0" style="97" hidden="1" customWidth="1"/>
    <col min="3337" max="3337" width="10.42578125" style="97" customWidth="1"/>
    <col min="3338" max="3338" width="9.140625" style="97"/>
    <col min="3339" max="3342" width="14.85546875" style="97" bestFit="1" customWidth="1"/>
    <col min="3343" max="3343" width="13.7109375" style="97" bestFit="1" customWidth="1"/>
    <col min="3344" max="3344" width="9.5703125" style="97" bestFit="1" customWidth="1"/>
    <col min="3345" max="3346" width="13.7109375" style="97" bestFit="1" customWidth="1"/>
    <col min="3347" max="3348" width="12.42578125" style="97" bestFit="1" customWidth="1"/>
    <col min="3349" max="3350" width="9.28515625" style="97" bestFit="1" customWidth="1"/>
    <col min="3351" max="3352" width="14.85546875" style="97" bestFit="1" customWidth="1"/>
    <col min="3353" max="3584" width="9.140625" style="97"/>
    <col min="3585" max="3585" width="18.42578125" style="97" customWidth="1"/>
    <col min="3586" max="3586" width="33.42578125" style="97" customWidth="1"/>
    <col min="3587" max="3588" width="22.28515625" style="97" customWidth="1"/>
    <col min="3589" max="3589" width="21.140625" style="97" customWidth="1"/>
    <col min="3590" max="3590" width="20.5703125" style="97" customWidth="1"/>
    <col min="3591" max="3591" width="23" style="97" customWidth="1"/>
    <col min="3592" max="3592" width="0" style="97" hidden="1" customWidth="1"/>
    <col min="3593" max="3593" width="10.42578125" style="97" customWidth="1"/>
    <col min="3594" max="3594" width="9.140625" style="97"/>
    <col min="3595" max="3598" width="14.85546875" style="97" bestFit="1" customWidth="1"/>
    <col min="3599" max="3599" width="13.7109375" style="97" bestFit="1" customWidth="1"/>
    <col min="3600" max="3600" width="9.5703125" style="97" bestFit="1" customWidth="1"/>
    <col min="3601" max="3602" width="13.7109375" style="97" bestFit="1" customWidth="1"/>
    <col min="3603" max="3604" width="12.42578125" style="97" bestFit="1" customWidth="1"/>
    <col min="3605" max="3606" width="9.28515625" style="97" bestFit="1" customWidth="1"/>
    <col min="3607" max="3608" width="14.85546875" style="97" bestFit="1" customWidth="1"/>
    <col min="3609" max="3840" width="9.140625" style="97"/>
    <col min="3841" max="3841" width="18.42578125" style="97" customWidth="1"/>
    <col min="3842" max="3842" width="33.42578125" style="97" customWidth="1"/>
    <col min="3843" max="3844" width="22.28515625" style="97" customWidth="1"/>
    <col min="3845" max="3845" width="21.140625" style="97" customWidth="1"/>
    <col min="3846" max="3846" width="20.5703125" style="97" customWidth="1"/>
    <col min="3847" max="3847" width="23" style="97" customWidth="1"/>
    <col min="3848" max="3848" width="0" style="97" hidden="1" customWidth="1"/>
    <col min="3849" max="3849" width="10.42578125" style="97" customWidth="1"/>
    <col min="3850" max="3850" width="9.140625" style="97"/>
    <col min="3851" max="3854" width="14.85546875" style="97" bestFit="1" customWidth="1"/>
    <col min="3855" max="3855" width="13.7109375" style="97" bestFit="1" customWidth="1"/>
    <col min="3856" max="3856" width="9.5703125" style="97" bestFit="1" customWidth="1"/>
    <col min="3857" max="3858" width="13.7109375" style="97" bestFit="1" customWidth="1"/>
    <col min="3859" max="3860" width="12.42578125" style="97" bestFit="1" customWidth="1"/>
    <col min="3861" max="3862" width="9.28515625" style="97" bestFit="1" customWidth="1"/>
    <col min="3863" max="3864" width="14.85546875" style="97" bestFit="1" customWidth="1"/>
    <col min="3865" max="4096" width="9.140625" style="97"/>
    <col min="4097" max="4097" width="18.42578125" style="97" customWidth="1"/>
    <col min="4098" max="4098" width="33.42578125" style="97" customWidth="1"/>
    <col min="4099" max="4100" width="22.28515625" style="97" customWidth="1"/>
    <col min="4101" max="4101" width="21.140625" style="97" customWidth="1"/>
    <col min="4102" max="4102" width="20.5703125" style="97" customWidth="1"/>
    <col min="4103" max="4103" width="23" style="97" customWidth="1"/>
    <col min="4104" max="4104" width="0" style="97" hidden="1" customWidth="1"/>
    <col min="4105" max="4105" width="10.42578125" style="97" customWidth="1"/>
    <col min="4106" max="4106" width="9.140625" style="97"/>
    <col min="4107" max="4110" width="14.85546875" style="97" bestFit="1" customWidth="1"/>
    <col min="4111" max="4111" width="13.7109375" style="97" bestFit="1" customWidth="1"/>
    <col min="4112" max="4112" width="9.5703125" style="97" bestFit="1" customWidth="1"/>
    <col min="4113" max="4114" width="13.7109375" style="97" bestFit="1" customWidth="1"/>
    <col min="4115" max="4116" width="12.42578125" style="97" bestFit="1" customWidth="1"/>
    <col min="4117" max="4118" width="9.28515625" style="97" bestFit="1" customWidth="1"/>
    <col min="4119" max="4120" width="14.85546875" style="97" bestFit="1" customWidth="1"/>
    <col min="4121" max="4352" width="9.140625" style="97"/>
    <col min="4353" max="4353" width="18.42578125" style="97" customWidth="1"/>
    <col min="4354" max="4354" width="33.42578125" style="97" customWidth="1"/>
    <col min="4355" max="4356" width="22.28515625" style="97" customWidth="1"/>
    <col min="4357" max="4357" width="21.140625" style="97" customWidth="1"/>
    <col min="4358" max="4358" width="20.5703125" style="97" customWidth="1"/>
    <col min="4359" max="4359" width="23" style="97" customWidth="1"/>
    <col min="4360" max="4360" width="0" style="97" hidden="1" customWidth="1"/>
    <col min="4361" max="4361" width="10.42578125" style="97" customWidth="1"/>
    <col min="4362" max="4362" width="9.140625" style="97"/>
    <col min="4363" max="4366" width="14.85546875" style="97" bestFit="1" customWidth="1"/>
    <col min="4367" max="4367" width="13.7109375" style="97" bestFit="1" customWidth="1"/>
    <col min="4368" max="4368" width="9.5703125" style="97" bestFit="1" customWidth="1"/>
    <col min="4369" max="4370" width="13.7109375" style="97" bestFit="1" customWidth="1"/>
    <col min="4371" max="4372" width="12.42578125" style="97" bestFit="1" customWidth="1"/>
    <col min="4373" max="4374" width="9.28515625" style="97" bestFit="1" customWidth="1"/>
    <col min="4375" max="4376" width="14.85546875" style="97" bestFit="1" customWidth="1"/>
    <col min="4377" max="4608" width="9.140625" style="97"/>
    <col min="4609" max="4609" width="18.42578125" style="97" customWidth="1"/>
    <col min="4610" max="4610" width="33.42578125" style="97" customWidth="1"/>
    <col min="4611" max="4612" width="22.28515625" style="97" customWidth="1"/>
    <col min="4613" max="4613" width="21.140625" style="97" customWidth="1"/>
    <col min="4614" max="4614" width="20.5703125" style="97" customWidth="1"/>
    <col min="4615" max="4615" width="23" style="97" customWidth="1"/>
    <col min="4616" max="4616" width="0" style="97" hidden="1" customWidth="1"/>
    <col min="4617" max="4617" width="10.42578125" style="97" customWidth="1"/>
    <col min="4618" max="4618" width="9.140625" style="97"/>
    <col min="4619" max="4622" width="14.85546875" style="97" bestFit="1" customWidth="1"/>
    <col min="4623" max="4623" width="13.7109375" style="97" bestFit="1" customWidth="1"/>
    <col min="4624" max="4624" width="9.5703125" style="97" bestFit="1" customWidth="1"/>
    <col min="4625" max="4626" width="13.7109375" style="97" bestFit="1" customWidth="1"/>
    <col min="4627" max="4628" width="12.42578125" style="97" bestFit="1" customWidth="1"/>
    <col min="4629" max="4630" width="9.28515625" style="97" bestFit="1" customWidth="1"/>
    <col min="4631" max="4632" width="14.85546875" style="97" bestFit="1" customWidth="1"/>
    <col min="4633" max="4864" width="9.140625" style="97"/>
    <col min="4865" max="4865" width="18.42578125" style="97" customWidth="1"/>
    <col min="4866" max="4866" width="33.42578125" style="97" customWidth="1"/>
    <col min="4867" max="4868" width="22.28515625" style="97" customWidth="1"/>
    <col min="4869" max="4869" width="21.140625" style="97" customWidth="1"/>
    <col min="4870" max="4870" width="20.5703125" style="97" customWidth="1"/>
    <col min="4871" max="4871" width="23" style="97" customWidth="1"/>
    <col min="4872" max="4872" width="0" style="97" hidden="1" customWidth="1"/>
    <col min="4873" max="4873" width="10.42578125" style="97" customWidth="1"/>
    <col min="4874" max="4874" width="9.140625" style="97"/>
    <col min="4875" max="4878" width="14.85546875" style="97" bestFit="1" customWidth="1"/>
    <col min="4879" max="4879" width="13.7109375" style="97" bestFit="1" customWidth="1"/>
    <col min="4880" max="4880" width="9.5703125" style="97" bestFit="1" customWidth="1"/>
    <col min="4881" max="4882" width="13.7109375" style="97" bestFit="1" customWidth="1"/>
    <col min="4883" max="4884" width="12.42578125" style="97" bestFit="1" customWidth="1"/>
    <col min="4885" max="4886" width="9.28515625" style="97" bestFit="1" customWidth="1"/>
    <col min="4887" max="4888" width="14.85546875" style="97" bestFit="1" customWidth="1"/>
    <col min="4889" max="5120" width="9.140625" style="97"/>
    <col min="5121" max="5121" width="18.42578125" style="97" customWidth="1"/>
    <col min="5122" max="5122" width="33.42578125" style="97" customWidth="1"/>
    <col min="5123" max="5124" width="22.28515625" style="97" customWidth="1"/>
    <col min="5125" max="5125" width="21.140625" style="97" customWidth="1"/>
    <col min="5126" max="5126" width="20.5703125" style="97" customWidth="1"/>
    <col min="5127" max="5127" width="23" style="97" customWidth="1"/>
    <col min="5128" max="5128" width="0" style="97" hidden="1" customWidth="1"/>
    <col min="5129" max="5129" width="10.42578125" style="97" customWidth="1"/>
    <col min="5130" max="5130" width="9.140625" style="97"/>
    <col min="5131" max="5134" width="14.85546875" style="97" bestFit="1" customWidth="1"/>
    <col min="5135" max="5135" width="13.7109375" style="97" bestFit="1" customWidth="1"/>
    <col min="5136" max="5136" width="9.5703125" style="97" bestFit="1" customWidth="1"/>
    <col min="5137" max="5138" width="13.7109375" style="97" bestFit="1" customWidth="1"/>
    <col min="5139" max="5140" width="12.42578125" style="97" bestFit="1" customWidth="1"/>
    <col min="5141" max="5142" width="9.28515625" style="97" bestFit="1" customWidth="1"/>
    <col min="5143" max="5144" width="14.85546875" style="97" bestFit="1" customWidth="1"/>
    <col min="5145" max="5376" width="9.140625" style="97"/>
    <col min="5377" max="5377" width="18.42578125" style="97" customWidth="1"/>
    <col min="5378" max="5378" width="33.42578125" style="97" customWidth="1"/>
    <col min="5379" max="5380" width="22.28515625" style="97" customWidth="1"/>
    <col min="5381" max="5381" width="21.140625" style="97" customWidth="1"/>
    <col min="5382" max="5382" width="20.5703125" style="97" customWidth="1"/>
    <col min="5383" max="5383" width="23" style="97" customWidth="1"/>
    <col min="5384" max="5384" width="0" style="97" hidden="1" customWidth="1"/>
    <col min="5385" max="5385" width="10.42578125" style="97" customWidth="1"/>
    <col min="5386" max="5386" width="9.140625" style="97"/>
    <col min="5387" max="5390" width="14.85546875" style="97" bestFit="1" customWidth="1"/>
    <col min="5391" max="5391" width="13.7109375" style="97" bestFit="1" customWidth="1"/>
    <col min="5392" max="5392" width="9.5703125" style="97" bestFit="1" customWidth="1"/>
    <col min="5393" max="5394" width="13.7109375" style="97" bestFit="1" customWidth="1"/>
    <col min="5395" max="5396" width="12.42578125" style="97" bestFit="1" customWidth="1"/>
    <col min="5397" max="5398" width="9.28515625" style="97" bestFit="1" customWidth="1"/>
    <col min="5399" max="5400" width="14.85546875" style="97" bestFit="1" customWidth="1"/>
    <col min="5401" max="5632" width="9.140625" style="97"/>
    <col min="5633" max="5633" width="18.42578125" style="97" customWidth="1"/>
    <col min="5634" max="5634" width="33.42578125" style="97" customWidth="1"/>
    <col min="5635" max="5636" width="22.28515625" style="97" customWidth="1"/>
    <col min="5637" max="5637" width="21.140625" style="97" customWidth="1"/>
    <col min="5638" max="5638" width="20.5703125" style="97" customWidth="1"/>
    <col min="5639" max="5639" width="23" style="97" customWidth="1"/>
    <col min="5640" max="5640" width="0" style="97" hidden="1" customWidth="1"/>
    <col min="5641" max="5641" width="10.42578125" style="97" customWidth="1"/>
    <col min="5642" max="5642" width="9.140625" style="97"/>
    <col min="5643" max="5646" width="14.85546875" style="97" bestFit="1" customWidth="1"/>
    <col min="5647" max="5647" width="13.7109375" style="97" bestFit="1" customWidth="1"/>
    <col min="5648" max="5648" width="9.5703125" style="97" bestFit="1" customWidth="1"/>
    <col min="5649" max="5650" width="13.7109375" style="97" bestFit="1" customWidth="1"/>
    <col min="5651" max="5652" width="12.42578125" style="97" bestFit="1" customWidth="1"/>
    <col min="5653" max="5654" width="9.28515625" style="97" bestFit="1" customWidth="1"/>
    <col min="5655" max="5656" width="14.85546875" style="97" bestFit="1" customWidth="1"/>
    <col min="5657" max="5888" width="9.140625" style="97"/>
    <col min="5889" max="5889" width="18.42578125" style="97" customWidth="1"/>
    <col min="5890" max="5890" width="33.42578125" style="97" customWidth="1"/>
    <col min="5891" max="5892" width="22.28515625" style="97" customWidth="1"/>
    <col min="5893" max="5893" width="21.140625" style="97" customWidth="1"/>
    <col min="5894" max="5894" width="20.5703125" style="97" customWidth="1"/>
    <col min="5895" max="5895" width="23" style="97" customWidth="1"/>
    <col min="5896" max="5896" width="0" style="97" hidden="1" customWidth="1"/>
    <col min="5897" max="5897" width="10.42578125" style="97" customWidth="1"/>
    <col min="5898" max="5898" width="9.140625" style="97"/>
    <col min="5899" max="5902" width="14.85546875" style="97" bestFit="1" customWidth="1"/>
    <col min="5903" max="5903" width="13.7109375" style="97" bestFit="1" customWidth="1"/>
    <col min="5904" max="5904" width="9.5703125" style="97" bestFit="1" customWidth="1"/>
    <col min="5905" max="5906" width="13.7109375" style="97" bestFit="1" customWidth="1"/>
    <col min="5907" max="5908" width="12.42578125" style="97" bestFit="1" customWidth="1"/>
    <col min="5909" max="5910" width="9.28515625" style="97" bestFit="1" customWidth="1"/>
    <col min="5911" max="5912" width="14.85546875" style="97" bestFit="1" customWidth="1"/>
    <col min="5913" max="6144" width="9.140625" style="97"/>
    <col min="6145" max="6145" width="18.42578125" style="97" customWidth="1"/>
    <col min="6146" max="6146" width="33.42578125" style="97" customWidth="1"/>
    <col min="6147" max="6148" width="22.28515625" style="97" customWidth="1"/>
    <col min="6149" max="6149" width="21.140625" style="97" customWidth="1"/>
    <col min="6150" max="6150" width="20.5703125" style="97" customWidth="1"/>
    <col min="6151" max="6151" width="23" style="97" customWidth="1"/>
    <col min="6152" max="6152" width="0" style="97" hidden="1" customWidth="1"/>
    <col min="6153" max="6153" width="10.42578125" style="97" customWidth="1"/>
    <col min="6154" max="6154" width="9.140625" style="97"/>
    <col min="6155" max="6158" width="14.85546875" style="97" bestFit="1" customWidth="1"/>
    <col min="6159" max="6159" width="13.7109375" style="97" bestFit="1" customWidth="1"/>
    <col min="6160" max="6160" width="9.5703125" style="97" bestFit="1" customWidth="1"/>
    <col min="6161" max="6162" width="13.7109375" style="97" bestFit="1" customWidth="1"/>
    <col min="6163" max="6164" width="12.42578125" style="97" bestFit="1" customWidth="1"/>
    <col min="6165" max="6166" width="9.28515625" style="97" bestFit="1" customWidth="1"/>
    <col min="6167" max="6168" width="14.85546875" style="97" bestFit="1" customWidth="1"/>
    <col min="6169" max="6400" width="9.140625" style="97"/>
    <col min="6401" max="6401" width="18.42578125" style="97" customWidth="1"/>
    <col min="6402" max="6402" width="33.42578125" style="97" customWidth="1"/>
    <col min="6403" max="6404" width="22.28515625" style="97" customWidth="1"/>
    <col min="6405" max="6405" width="21.140625" style="97" customWidth="1"/>
    <col min="6406" max="6406" width="20.5703125" style="97" customWidth="1"/>
    <col min="6407" max="6407" width="23" style="97" customWidth="1"/>
    <col min="6408" max="6408" width="0" style="97" hidden="1" customWidth="1"/>
    <col min="6409" max="6409" width="10.42578125" style="97" customWidth="1"/>
    <col min="6410" max="6410" width="9.140625" style="97"/>
    <col min="6411" max="6414" width="14.85546875" style="97" bestFit="1" customWidth="1"/>
    <col min="6415" max="6415" width="13.7109375" style="97" bestFit="1" customWidth="1"/>
    <col min="6416" max="6416" width="9.5703125" style="97" bestFit="1" customWidth="1"/>
    <col min="6417" max="6418" width="13.7109375" style="97" bestFit="1" customWidth="1"/>
    <col min="6419" max="6420" width="12.42578125" style="97" bestFit="1" customWidth="1"/>
    <col min="6421" max="6422" width="9.28515625" style="97" bestFit="1" customWidth="1"/>
    <col min="6423" max="6424" width="14.85546875" style="97" bestFit="1" customWidth="1"/>
    <col min="6425" max="6656" width="9.140625" style="97"/>
    <col min="6657" max="6657" width="18.42578125" style="97" customWidth="1"/>
    <col min="6658" max="6658" width="33.42578125" style="97" customWidth="1"/>
    <col min="6659" max="6660" width="22.28515625" style="97" customWidth="1"/>
    <col min="6661" max="6661" width="21.140625" style="97" customWidth="1"/>
    <col min="6662" max="6662" width="20.5703125" style="97" customWidth="1"/>
    <col min="6663" max="6663" width="23" style="97" customWidth="1"/>
    <col min="6664" max="6664" width="0" style="97" hidden="1" customWidth="1"/>
    <col min="6665" max="6665" width="10.42578125" style="97" customWidth="1"/>
    <col min="6666" max="6666" width="9.140625" style="97"/>
    <col min="6667" max="6670" width="14.85546875" style="97" bestFit="1" customWidth="1"/>
    <col min="6671" max="6671" width="13.7109375" style="97" bestFit="1" customWidth="1"/>
    <col min="6672" max="6672" width="9.5703125" style="97" bestFit="1" customWidth="1"/>
    <col min="6673" max="6674" width="13.7109375" style="97" bestFit="1" customWidth="1"/>
    <col min="6675" max="6676" width="12.42578125" style="97" bestFit="1" customWidth="1"/>
    <col min="6677" max="6678" width="9.28515625" style="97" bestFit="1" customWidth="1"/>
    <col min="6679" max="6680" width="14.85546875" style="97" bestFit="1" customWidth="1"/>
    <col min="6681" max="6912" width="9.140625" style="97"/>
    <col min="6913" max="6913" width="18.42578125" style="97" customWidth="1"/>
    <col min="6914" max="6914" width="33.42578125" style="97" customWidth="1"/>
    <col min="6915" max="6916" width="22.28515625" style="97" customWidth="1"/>
    <col min="6917" max="6917" width="21.140625" style="97" customWidth="1"/>
    <col min="6918" max="6918" width="20.5703125" style="97" customWidth="1"/>
    <col min="6919" max="6919" width="23" style="97" customWidth="1"/>
    <col min="6920" max="6920" width="0" style="97" hidden="1" customWidth="1"/>
    <col min="6921" max="6921" width="10.42578125" style="97" customWidth="1"/>
    <col min="6922" max="6922" width="9.140625" style="97"/>
    <col min="6923" max="6926" width="14.85546875" style="97" bestFit="1" customWidth="1"/>
    <col min="6927" max="6927" width="13.7109375" style="97" bestFit="1" customWidth="1"/>
    <col min="6928" max="6928" width="9.5703125" style="97" bestFit="1" customWidth="1"/>
    <col min="6929" max="6930" width="13.7109375" style="97" bestFit="1" customWidth="1"/>
    <col min="6931" max="6932" width="12.42578125" style="97" bestFit="1" customWidth="1"/>
    <col min="6933" max="6934" width="9.28515625" style="97" bestFit="1" customWidth="1"/>
    <col min="6935" max="6936" width="14.85546875" style="97" bestFit="1" customWidth="1"/>
    <col min="6937" max="7168" width="9.140625" style="97"/>
    <col min="7169" max="7169" width="18.42578125" style="97" customWidth="1"/>
    <col min="7170" max="7170" width="33.42578125" style="97" customWidth="1"/>
    <col min="7171" max="7172" width="22.28515625" style="97" customWidth="1"/>
    <col min="7173" max="7173" width="21.140625" style="97" customWidth="1"/>
    <col min="7174" max="7174" width="20.5703125" style="97" customWidth="1"/>
    <col min="7175" max="7175" width="23" style="97" customWidth="1"/>
    <col min="7176" max="7176" width="0" style="97" hidden="1" customWidth="1"/>
    <col min="7177" max="7177" width="10.42578125" style="97" customWidth="1"/>
    <col min="7178" max="7178" width="9.140625" style="97"/>
    <col min="7179" max="7182" width="14.85546875" style="97" bestFit="1" customWidth="1"/>
    <col min="7183" max="7183" width="13.7109375" style="97" bestFit="1" customWidth="1"/>
    <col min="7184" max="7184" width="9.5703125" style="97" bestFit="1" customWidth="1"/>
    <col min="7185" max="7186" width="13.7109375" style="97" bestFit="1" customWidth="1"/>
    <col min="7187" max="7188" width="12.42578125" style="97" bestFit="1" customWidth="1"/>
    <col min="7189" max="7190" width="9.28515625" style="97" bestFit="1" customWidth="1"/>
    <col min="7191" max="7192" width="14.85546875" style="97" bestFit="1" customWidth="1"/>
    <col min="7193" max="7424" width="9.140625" style="97"/>
    <col min="7425" max="7425" width="18.42578125" style="97" customWidth="1"/>
    <col min="7426" max="7426" width="33.42578125" style="97" customWidth="1"/>
    <col min="7427" max="7428" width="22.28515625" style="97" customWidth="1"/>
    <col min="7429" max="7429" width="21.140625" style="97" customWidth="1"/>
    <col min="7430" max="7430" width="20.5703125" style="97" customWidth="1"/>
    <col min="7431" max="7431" width="23" style="97" customWidth="1"/>
    <col min="7432" max="7432" width="0" style="97" hidden="1" customWidth="1"/>
    <col min="7433" max="7433" width="10.42578125" style="97" customWidth="1"/>
    <col min="7434" max="7434" width="9.140625" style="97"/>
    <col min="7435" max="7438" width="14.85546875" style="97" bestFit="1" customWidth="1"/>
    <col min="7439" max="7439" width="13.7109375" style="97" bestFit="1" customWidth="1"/>
    <col min="7440" max="7440" width="9.5703125" style="97" bestFit="1" customWidth="1"/>
    <col min="7441" max="7442" width="13.7109375" style="97" bestFit="1" customWidth="1"/>
    <col min="7443" max="7444" width="12.42578125" style="97" bestFit="1" customWidth="1"/>
    <col min="7445" max="7446" width="9.28515625" style="97" bestFit="1" customWidth="1"/>
    <col min="7447" max="7448" width="14.85546875" style="97" bestFit="1" customWidth="1"/>
    <col min="7449" max="7680" width="9.140625" style="97"/>
    <col min="7681" max="7681" width="18.42578125" style="97" customWidth="1"/>
    <col min="7682" max="7682" width="33.42578125" style="97" customWidth="1"/>
    <col min="7683" max="7684" width="22.28515625" style="97" customWidth="1"/>
    <col min="7685" max="7685" width="21.140625" style="97" customWidth="1"/>
    <col min="7686" max="7686" width="20.5703125" style="97" customWidth="1"/>
    <col min="7687" max="7687" width="23" style="97" customWidth="1"/>
    <col min="7688" max="7688" width="0" style="97" hidden="1" customWidth="1"/>
    <col min="7689" max="7689" width="10.42578125" style="97" customWidth="1"/>
    <col min="7690" max="7690" width="9.140625" style="97"/>
    <col min="7691" max="7694" width="14.85546875" style="97" bestFit="1" customWidth="1"/>
    <col min="7695" max="7695" width="13.7109375" style="97" bestFit="1" customWidth="1"/>
    <col min="7696" max="7696" width="9.5703125" style="97" bestFit="1" customWidth="1"/>
    <col min="7697" max="7698" width="13.7109375" style="97" bestFit="1" customWidth="1"/>
    <col min="7699" max="7700" width="12.42578125" style="97" bestFit="1" customWidth="1"/>
    <col min="7701" max="7702" width="9.28515625" style="97" bestFit="1" customWidth="1"/>
    <col min="7703" max="7704" width="14.85546875" style="97" bestFit="1" customWidth="1"/>
    <col min="7705" max="7936" width="9.140625" style="97"/>
    <col min="7937" max="7937" width="18.42578125" style="97" customWidth="1"/>
    <col min="7938" max="7938" width="33.42578125" style="97" customWidth="1"/>
    <col min="7939" max="7940" width="22.28515625" style="97" customWidth="1"/>
    <col min="7941" max="7941" width="21.140625" style="97" customWidth="1"/>
    <col min="7942" max="7942" width="20.5703125" style="97" customWidth="1"/>
    <col min="7943" max="7943" width="23" style="97" customWidth="1"/>
    <col min="7944" max="7944" width="0" style="97" hidden="1" customWidth="1"/>
    <col min="7945" max="7945" width="10.42578125" style="97" customWidth="1"/>
    <col min="7946" max="7946" width="9.140625" style="97"/>
    <col min="7947" max="7950" width="14.85546875" style="97" bestFit="1" customWidth="1"/>
    <col min="7951" max="7951" width="13.7109375" style="97" bestFit="1" customWidth="1"/>
    <col min="7952" max="7952" width="9.5703125" style="97" bestFit="1" customWidth="1"/>
    <col min="7953" max="7954" width="13.7109375" style="97" bestFit="1" customWidth="1"/>
    <col min="7955" max="7956" width="12.42578125" style="97" bestFit="1" customWidth="1"/>
    <col min="7957" max="7958" width="9.28515625" style="97" bestFit="1" customWidth="1"/>
    <col min="7959" max="7960" width="14.85546875" style="97" bestFit="1" customWidth="1"/>
    <col min="7961" max="8192" width="9.140625" style="97"/>
    <col min="8193" max="8193" width="18.42578125" style="97" customWidth="1"/>
    <col min="8194" max="8194" width="33.42578125" style="97" customWidth="1"/>
    <col min="8195" max="8196" width="22.28515625" style="97" customWidth="1"/>
    <col min="8197" max="8197" width="21.140625" style="97" customWidth="1"/>
    <col min="8198" max="8198" width="20.5703125" style="97" customWidth="1"/>
    <col min="8199" max="8199" width="23" style="97" customWidth="1"/>
    <col min="8200" max="8200" width="0" style="97" hidden="1" customWidth="1"/>
    <col min="8201" max="8201" width="10.42578125" style="97" customWidth="1"/>
    <col min="8202" max="8202" width="9.140625" style="97"/>
    <col min="8203" max="8206" width="14.85546875" style="97" bestFit="1" customWidth="1"/>
    <col min="8207" max="8207" width="13.7109375" style="97" bestFit="1" customWidth="1"/>
    <col min="8208" max="8208" width="9.5703125" style="97" bestFit="1" customWidth="1"/>
    <col min="8209" max="8210" width="13.7109375" style="97" bestFit="1" customWidth="1"/>
    <col min="8211" max="8212" width="12.42578125" style="97" bestFit="1" customWidth="1"/>
    <col min="8213" max="8214" width="9.28515625" style="97" bestFit="1" customWidth="1"/>
    <col min="8215" max="8216" width="14.85546875" style="97" bestFit="1" customWidth="1"/>
    <col min="8217" max="8448" width="9.140625" style="97"/>
    <col min="8449" max="8449" width="18.42578125" style="97" customWidth="1"/>
    <col min="8450" max="8450" width="33.42578125" style="97" customWidth="1"/>
    <col min="8451" max="8452" width="22.28515625" style="97" customWidth="1"/>
    <col min="8453" max="8453" width="21.140625" style="97" customWidth="1"/>
    <col min="8454" max="8454" width="20.5703125" style="97" customWidth="1"/>
    <col min="8455" max="8455" width="23" style="97" customWidth="1"/>
    <col min="8456" max="8456" width="0" style="97" hidden="1" customWidth="1"/>
    <col min="8457" max="8457" width="10.42578125" style="97" customWidth="1"/>
    <col min="8458" max="8458" width="9.140625" style="97"/>
    <col min="8459" max="8462" width="14.85546875" style="97" bestFit="1" customWidth="1"/>
    <col min="8463" max="8463" width="13.7109375" style="97" bestFit="1" customWidth="1"/>
    <col min="8464" max="8464" width="9.5703125" style="97" bestFit="1" customWidth="1"/>
    <col min="8465" max="8466" width="13.7109375" style="97" bestFit="1" customWidth="1"/>
    <col min="8467" max="8468" width="12.42578125" style="97" bestFit="1" customWidth="1"/>
    <col min="8469" max="8470" width="9.28515625" style="97" bestFit="1" customWidth="1"/>
    <col min="8471" max="8472" width="14.85546875" style="97" bestFit="1" customWidth="1"/>
    <col min="8473" max="8704" width="9.140625" style="97"/>
    <col min="8705" max="8705" width="18.42578125" style="97" customWidth="1"/>
    <col min="8706" max="8706" width="33.42578125" style="97" customWidth="1"/>
    <col min="8707" max="8708" width="22.28515625" style="97" customWidth="1"/>
    <col min="8709" max="8709" width="21.140625" style="97" customWidth="1"/>
    <col min="8710" max="8710" width="20.5703125" style="97" customWidth="1"/>
    <col min="8711" max="8711" width="23" style="97" customWidth="1"/>
    <col min="8712" max="8712" width="0" style="97" hidden="1" customWidth="1"/>
    <col min="8713" max="8713" width="10.42578125" style="97" customWidth="1"/>
    <col min="8714" max="8714" width="9.140625" style="97"/>
    <col min="8715" max="8718" width="14.85546875" style="97" bestFit="1" customWidth="1"/>
    <col min="8719" max="8719" width="13.7109375" style="97" bestFit="1" customWidth="1"/>
    <col min="8720" max="8720" width="9.5703125" style="97" bestFit="1" customWidth="1"/>
    <col min="8721" max="8722" width="13.7109375" style="97" bestFit="1" customWidth="1"/>
    <col min="8723" max="8724" width="12.42578125" style="97" bestFit="1" customWidth="1"/>
    <col min="8725" max="8726" width="9.28515625" style="97" bestFit="1" customWidth="1"/>
    <col min="8727" max="8728" width="14.85546875" style="97" bestFit="1" customWidth="1"/>
    <col min="8729" max="8960" width="9.140625" style="97"/>
    <col min="8961" max="8961" width="18.42578125" style="97" customWidth="1"/>
    <col min="8962" max="8962" width="33.42578125" style="97" customWidth="1"/>
    <col min="8963" max="8964" width="22.28515625" style="97" customWidth="1"/>
    <col min="8965" max="8965" width="21.140625" style="97" customWidth="1"/>
    <col min="8966" max="8966" width="20.5703125" style="97" customWidth="1"/>
    <col min="8967" max="8967" width="23" style="97" customWidth="1"/>
    <col min="8968" max="8968" width="0" style="97" hidden="1" customWidth="1"/>
    <col min="8969" max="8969" width="10.42578125" style="97" customWidth="1"/>
    <col min="8970" max="8970" width="9.140625" style="97"/>
    <col min="8971" max="8974" width="14.85546875" style="97" bestFit="1" customWidth="1"/>
    <col min="8975" max="8975" width="13.7109375" style="97" bestFit="1" customWidth="1"/>
    <col min="8976" max="8976" width="9.5703125" style="97" bestFit="1" customWidth="1"/>
    <col min="8977" max="8978" width="13.7109375" style="97" bestFit="1" customWidth="1"/>
    <col min="8979" max="8980" width="12.42578125" style="97" bestFit="1" customWidth="1"/>
    <col min="8981" max="8982" width="9.28515625" style="97" bestFit="1" customWidth="1"/>
    <col min="8983" max="8984" width="14.85546875" style="97" bestFit="1" customWidth="1"/>
    <col min="8985" max="9216" width="9.140625" style="97"/>
    <col min="9217" max="9217" width="18.42578125" style="97" customWidth="1"/>
    <col min="9218" max="9218" width="33.42578125" style="97" customWidth="1"/>
    <col min="9219" max="9220" width="22.28515625" style="97" customWidth="1"/>
    <col min="9221" max="9221" width="21.140625" style="97" customWidth="1"/>
    <col min="9222" max="9222" width="20.5703125" style="97" customWidth="1"/>
    <col min="9223" max="9223" width="23" style="97" customWidth="1"/>
    <col min="9224" max="9224" width="0" style="97" hidden="1" customWidth="1"/>
    <col min="9225" max="9225" width="10.42578125" style="97" customWidth="1"/>
    <col min="9226" max="9226" width="9.140625" style="97"/>
    <col min="9227" max="9230" width="14.85546875" style="97" bestFit="1" customWidth="1"/>
    <col min="9231" max="9231" width="13.7109375" style="97" bestFit="1" customWidth="1"/>
    <col min="9232" max="9232" width="9.5703125" style="97" bestFit="1" customWidth="1"/>
    <col min="9233" max="9234" width="13.7109375" style="97" bestFit="1" customWidth="1"/>
    <col min="9235" max="9236" width="12.42578125" style="97" bestFit="1" customWidth="1"/>
    <col min="9237" max="9238" width="9.28515625" style="97" bestFit="1" customWidth="1"/>
    <col min="9239" max="9240" width="14.85546875" style="97" bestFit="1" customWidth="1"/>
    <col min="9241" max="9472" width="9.140625" style="97"/>
    <col min="9473" max="9473" width="18.42578125" style="97" customWidth="1"/>
    <col min="9474" max="9474" width="33.42578125" style="97" customWidth="1"/>
    <col min="9475" max="9476" width="22.28515625" style="97" customWidth="1"/>
    <col min="9477" max="9477" width="21.140625" style="97" customWidth="1"/>
    <col min="9478" max="9478" width="20.5703125" style="97" customWidth="1"/>
    <col min="9479" max="9479" width="23" style="97" customWidth="1"/>
    <col min="9480" max="9480" width="0" style="97" hidden="1" customWidth="1"/>
    <col min="9481" max="9481" width="10.42578125" style="97" customWidth="1"/>
    <col min="9482" max="9482" width="9.140625" style="97"/>
    <col min="9483" max="9486" width="14.85546875" style="97" bestFit="1" customWidth="1"/>
    <col min="9487" max="9487" width="13.7109375" style="97" bestFit="1" customWidth="1"/>
    <col min="9488" max="9488" width="9.5703125" style="97" bestFit="1" customWidth="1"/>
    <col min="9489" max="9490" width="13.7109375" style="97" bestFit="1" customWidth="1"/>
    <col min="9491" max="9492" width="12.42578125" style="97" bestFit="1" customWidth="1"/>
    <col min="9493" max="9494" width="9.28515625" style="97" bestFit="1" customWidth="1"/>
    <col min="9495" max="9496" width="14.85546875" style="97" bestFit="1" customWidth="1"/>
    <col min="9497" max="9728" width="9.140625" style="97"/>
    <col min="9729" max="9729" width="18.42578125" style="97" customWidth="1"/>
    <col min="9730" max="9730" width="33.42578125" style="97" customWidth="1"/>
    <col min="9731" max="9732" width="22.28515625" style="97" customWidth="1"/>
    <col min="9733" max="9733" width="21.140625" style="97" customWidth="1"/>
    <col min="9734" max="9734" width="20.5703125" style="97" customWidth="1"/>
    <col min="9735" max="9735" width="23" style="97" customWidth="1"/>
    <col min="9736" max="9736" width="0" style="97" hidden="1" customWidth="1"/>
    <col min="9737" max="9737" width="10.42578125" style="97" customWidth="1"/>
    <col min="9738" max="9738" width="9.140625" style="97"/>
    <col min="9739" max="9742" width="14.85546875" style="97" bestFit="1" customWidth="1"/>
    <col min="9743" max="9743" width="13.7109375" style="97" bestFit="1" customWidth="1"/>
    <col min="9744" max="9744" width="9.5703125" style="97" bestFit="1" customWidth="1"/>
    <col min="9745" max="9746" width="13.7109375" style="97" bestFit="1" customWidth="1"/>
    <col min="9747" max="9748" width="12.42578125" style="97" bestFit="1" customWidth="1"/>
    <col min="9749" max="9750" width="9.28515625" style="97" bestFit="1" customWidth="1"/>
    <col min="9751" max="9752" width="14.85546875" style="97" bestFit="1" customWidth="1"/>
    <col min="9753" max="9984" width="9.140625" style="97"/>
    <col min="9985" max="9985" width="18.42578125" style="97" customWidth="1"/>
    <col min="9986" max="9986" width="33.42578125" style="97" customWidth="1"/>
    <col min="9987" max="9988" width="22.28515625" style="97" customWidth="1"/>
    <col min="9989" max="9989" width="21.140625" style="97" customWidth="1"/>
    <col min="9990" max="9990" width="20.5703125" style="97" customWidth="1"/>
    <col min="9991" max="9991" width="23" style="97" customWidth="1"/>
    <col min="9992" max="9992" width="0" style="97" hidden="1" customWidth="1"/>
    <col min="9993" max="9993" width="10.42578125" style="97" customWidth="1"/>
    <col min="9994" max="9994" width="9.140625" style="97"/>
    <col min="9995" max="9998" width="14.85546875" style="97" bestFit="1" customWidth="1"/>
    <col min="9999" max="9999" width="13.7109375" style="97" bestFit="1" customWidth="1"/>
    <col min="10000" max="10000" width="9.5703125" style="97" bestFit="1" customWidth="1"/>
    <col min="10001" max="10002" width="13.7109375" style="97" bestFit="1" customWidth="1"/>
    <col min="10003" max="10004" width="12.42578125" style="97" bestFit="1" customWidth="1"/>
    <col min="10005" max="10006" width="9.28515625" style="97" bestFit="1" customWidth="1"/>
    <col min="10007" max="10008" width="14.85546875" style="97" bestFit="1" customWidth="1"/>
    <col min="10009" max="10240" width="9.140625" style="97"/>
    <col min="10241" max="10241" width="18.42578125" style="97" customWidth="1"/>
    <col min="10242" max="10242" width="33.42578125" style="97" customWidth="1"/>
    <col min="10243" max="10244" width="22.28515625" style="97" customWidth="1"/>
    <col min="10245" max="10245" width="21.140625" style="97" customWidth="1"/>
    <col min="10246" max="10246" width="20.5703125" style="97" customWidth="1"/>
    <col min="10247" max="10247" width="23" style="97" customWidth="1"/>
    <col min="10248" max="10248" width="0" style="97" hidden="1" customWidth="1"/>
    <col min="10249" max="10249" width="10.42578125" style="97" customWidth="1"/>
    <col min="10250" max="10250" width="9.140625" style="97"/>
    <col min="10251" max="10254" width="14.85546875" style="97" bestFit="1" customWidth="1"/>
    <col min="10255" max="10255" width="13.7109375" style="97" bestFit="1" customWidth="1"/>
    <col min="10256" max="10256" width="9.5703125" style="97" bestFit="1" customWidth="1"/>
    <col min="10257" max="10258" width="13.7109375" style="97" bestFit="1" customWidth="1"/>
    <col min="10259" max="10260" width="12.42578125" style="97" bestFit="1" customWidth="1"/>
    <col min="10261" max="10262" width="9.28515625" style="97" bestFit="1" customWidth="1"/>
    <col min="10263" max="10264" width="14.85546875" style="97" bestFit="1" customWidth="1"/>
    <col min="10265" max="10496" width="9.140625" style="97"/>
    <col min="10497" max="10497" width="18.42578125" style="97" customWidth="1"/>
    <col min="10498" max="10498" width="33.42578125" style="97" customWidth="1"/>
    <col min="10499" max="10500" width="22.28515625" style="97" customWidth="1"/>
    <col min="10501" max="10501" width="21.140625" style="97" customWidth="1"/>
    <col min="10502" max="10502" width="20.5703125" style="97" customWidth="1"/>
    <col min="10503" max="10503" width="23" style="97" customWidth="1"/>
    <col min="10504" max="10504" width="0" style="97" hidden="1" customWidth="1"/>
    <col min="10505" max="10505" width="10.42578125" style="97" customWidth="1"/>
    <col min="10506" max="10506" width="9.140625" style="97"/>
    <col min="10507" max="10510" width="14.85546875" style="97" bestFit="1" customWidth="1"/>
    <col min="10511" max="10511" width="13.7109375" style="97" bestFit="1" customWidth="1"/>
    <col min="10512" max="10512" width="9.5703125" style="97" bestFit="1" customWidth="1"/>
    <col min="10513" max="10514" width="13.7109375" style="97" bestFit="1" customWidth="1"/>
    <col min="10515" max="10516" width="12.42578125" style="97" bestFit="1" customWidth="1"/>
    <col min="10517" max="10518" width="9.28515625" style="97" bestFit="1" customWidth="1"/>
    <col min="10519" max="10520" width="14.85546875" style="97" bestFit="1" customWidth="1"/>
    <col min="10521" max="10752" width="9.140625" style="97"/>
    <col min="10753" max="10753" width="18.42578125" style="97" customWidth="1"/>
    <col min="10754" max="10754" width="33.42578125" style="97" customWidth="1"/>
    <col min="10755" max="10756" width="22.28515625" style="97" customWidth="1"/>
    <col min="10757" max="10757" width="21.140625" style="97" customWidth="1"/>
    <col min="10758" max="10758" width="20.5703125" style="97" customWidth="1"/>
    <col min="10759" max="10759" width="23" style="97" customWidth="1"/>
    <col min="10760" max="10760" width="0" style="97" hidden="1" customWidth="1"/>
    <col min="10761" max="10761" width="10.42578125" style="97" customWidth="1"/>
    <col min="10762" max="10762" width="9.140625" style="97"/>
    <col min="10763" max="10766" width="14.85546875" style="97" bestFit="1" customWidth="1"/>
    <col min="10767" max="10767" width="13.7109375" style="97" bestFit="1" customWidth="1"/>
    <col min="10768" max="10768" width="9.5703125" style="97" bestFit="1" customWidth="1"/>
    <col min="10769" max="10770" width="13.7109375" style="97" bestFit="1" customWidth="1"/>
    <col min="10771" max="10772" width="12.42578125" style="97" bestFit="1" customWidth="1"/>
    <col min="10773" max="10774" width="9.28515625" style="97" bestFit="1" customWidth="1"/>
    <col min="10775" max="10776" width="14.85546875" style="97" bestFit="1" customWidth="1"/>
    <col min="10777" max="11008" width="9.140625" style="97"/>
    <col min="11009" max="11009" width="18.42578125" style="97" customWidth="1"/>
    <col min="11010" max="11010" width="33.42578125" style="97" customWidth="1"/>
    <col min="11011" max="11012" width="22.28515625" style="97" customWidth="1"/>
    <col min="11013" max="11013" width="21.140625" style="97" customWidth="1"/>
    <col min="11014" max="11014" width="20.5703125" style="97" customWidth="1"/>
    <col min="11015" max="11015" width="23" style="97" customWidth="1"/>
    <col min="11016" max="11016" width="0" style="97" hidden="1" customWidth="1"/>
    <col min="11017" max="11017" width="10.42578125" style="97" customWidth="1"/>
    <col min="11018" max="11018" width="9.140625" style="97"/>
    <col min="11019" max="11022" width="14.85546875" style="97" bestFit="1" customWidth="1"/>
    <col min="11023" max="11023" width="13.7109375" style="97" bestFit="1" customWidth="1"/>
    <col min="11024" max="11024" width="9.5703125" style="97" bestFit="1" customWidth="1"/>
    <col min="11025" max="11026" width="13.7109375" style="97" bestFit="1" customWidth="1"/>
    <col min="11027" max="11028" width="12.42578125" style="97" bestFit="1" customWidth="1"/>
    <col min="11029" max="11030" width="9.28515625" style="97" bestFit="1" customWidth="1"/>
    <col min="11031" max="11032" width="14.85546875" style="97" bestFit="1" customWidth="1"/>
    <col min="11033" max="11264" width="9.140625" style="97"/>
    <col min="11265" max="11265" width="18.42578125" style="97" customWidth="1"/>
    <col min="11266" max="11266" width="33.42578125" style="97" customWidth="1"/>
    <col min="11267" max="11268" width="22.28515625" style="97" customWidth="1"/>
    <col min="11269" max="11269" width="21.140625" style="97" customWidth="1"/>
    <col min="11270" max="11270" width="20.5703125" style="97" customWidth="1"/>
    <col min="11271" max="11271" width="23" style="97" customWidth="1"/>
    <col min="11272" max="11272" width="0" style="97" hidden="1" customWidth="1"/>
    <col min="11273" max="11273" width="10.42578125" style="97" customWidth="1"/>
    <col min="11274" max="11274" width="9.140625" style="97"/>
    <col min="11275" max="11278" width="14.85546875" style="97" bestFit="1" customWidth="1"/>
    <col min="11279" max="11279" width="13.7109375" style="97" bestFit="1" customWidth="1"/>
    <col min="11280" max="11280" width="9.5703125" style="97" bestFit="1" customWidth="1"/>
    <col min="11281" max="11282" width="13.7109375" style="97" bestFit="1" customWidth="1"/>
    <col min="11283" max="11284" width="12.42578125" style="97" bestFit="1" customWidth="1"/>
    <col min="11285" max="11286" width="9.28515625" style="97" bestFit="1" customWidth="1"/>
    <col min="11287" max="11288" width="14.85546875" style="97" bestFit="1" customWidth="1"/>
    <col min="11289" max="11520" width="9.140625" style="97"/>
    <col min="11521" max="11521" width="18.42578125" style="97" customWidth="1"/>
    <col min="11522" max="11522" width="33.42578125" style="97" customWidth="1"/>
    <col min="11523" max="11524" width="22.28515625" style="97" customWidth="1"/>
    <col min="11525" max="11525" width="21.140625" style="97" customWidth="1"/>
    <col min="11526" max="11526" width="20.5703125" style="97" customWidth="1"/>
    <col min="11527" max="11527" width="23" style="97" customWidth="1"/>
    <col min="11528" max="11528" width="0" style="97" hidden="1" customWidth="1"/>
    <col min="11529" max="11529" width="10.42578125" style="97" customWidth="1"/>
    <col min="11530" max="11530" width="9.140625" style="97"/>
    <col min="11531" max="11534" width="14.85546875" style="97" bestFit="1" customWidth="1"/>
    <col min="11535" max="11535" width="13.7109375" style="97" bestFit="1" customWidth="1"/>
    <col min="11536" max="11536" width="9.5703125" style="97" bestFit="1" customWidth="1"/>
    <col min="11537" max="11538" width="13.7109375" style="97" bestFit="1" customWidth="1"/>
    <col min="11539" max="11540" width="12.42578125" style="97" bestFit="1" customWidth="1"/>
    <col min="11541" max="11542" width="9.28515625" style="97" bestFit="1" customWidth="1"/>
    <col min="11543" max="11544" width="14.85546875" style="97" bestFit="1" customWidth="1"/>
    <col min="11545" max="11776" width="9.140625" style="97"/>
    <col min="11777" max="11777" width="18.42578125" style="97" customWidth="1"/>
    <col min="11778" max="11778" width="33.42578125" style="97" customWidth="1"/>
    <col min="11779" max="11780" width="22.28515625" style="97" customWidth="1"/>
    <col min="11781" max="11781" width="21.140625" style="97" customWidth="1"/>
    <col min="11782" max="11782" width="20.5703125" style="97" customWidth="1"/>
    <col min="11783" max="11783" width="23" style="97" customWidth="1"/>
    <col min="11784" max="11784" width="0" style="97" hidden="1" customWidth="1"/>
    <col min="11785" max="11785" width="10.42578125" style="97" customWidth="1"/>
    <col min="11786" max="11786" width="9.140625" style="97"/>
    <col min="11787" max="11790" width="14.85546875" style="97" bestFit="1" customWidth="1"/>
    <col min="11791" max="11791" width="13.7109375" style="97" bestFit="1" customWidth="1"/>
    <col min="11792" max="11792" width="9.5703125" style="97" bestFit="1" customWidth="1"/>
    <col min="11793" max="11794" width="13.7109375" style="97" bestFit="1" customWidth="1"/>
    <col min="11795" max="11796" width="12.42578125" style="97" bestFit="1" customWidth="1"/>
    <col min="11797" max="11798" width="9.28515625" style="97" bestFit="1" customWidth="1"/>
    <col min="11799" max="11800" width="14.85546875" style="97" bestFit="1" customWidth="1"/>
    <col min="11801" max="12032" width="9.140625" style="97"/>
    <col min="12033" max="12033" width="18.42578125" style="97" customWidth="1"/>
    <col min="12034" max="12034" width="33.42578125" style="97" customWidth="1"/>
    <col min="12035" max="12036" width="22.28515625" style="97" customWidth="1"/>
    <col min="12037" max="12037" width="21.140625" style="97" customWidth="1"/>
    <col min="12038" max="12038" width="20.5703125" style="97" customWidth="1"/>
    <col min="12039" max="12039" width="23" style="97" customWidth="1"/>
    <col min="12040" max="12040" width="0" style="97" hidden="1" customWidth="1"/>
    <col min="12041" max="12041" width="10.42578125" style="97" customWidth="1"/>
    <col min="12042" max="12042" width="9.140625" style="97"/>
    <col min="12043" max="12046" width="14.85546875" style="97" bestFit="1" customWidth="1"/>
    <col min="12047" max="12047" width="13.7109375" style="97" bestFit="1" customWidth="1"/>
    <col min="12048" max="12048" width="9.5703125" style="97" bestFit="1" customWidth="1"/>
    <col min="12049" max="12050" width="13.7109375" style="97" bestFit="1" customWidth="1"/>
    <col min="12051" max="12052" width="12.42578125" style="97" bestFit="1" customWidth="1"/>
    <col min="12053" max="12054" width="9.28515625" style="97" bestFit="1" customWidth="1"/>
    <col min="12055" max="12056" width="14.85546875" style="97" bestFit="1" customWidth="1"/>
    <col min="12057" max="12288" width="9.140625" style="97"/>
    <col min="12289" max="12289" width="18.42578125" style="97" customWidth="1"/>
    <col min="12290" max="12290" width="33.42578125" style="97" customWidth="1"/>
    <col min="12291" max="12292" width="22.28515625" style="97" customWidth="1"/>
    <col min="12293" max="12293" width="21.140625" style="97" customWidth="1"/>
    <col min="12294" max="12294" width="20.5703125" style="97" customWidth="1"/>
    <col min="12295" max="12295" width="23" style="97" customWidth="1"/>
    <col min="12296" max="12296" width="0" style="97" hidden="1" customWidth="1"/>
    <col min="12297" max="12297" width="10.42578125" style="97" customWidth="1"/>
    <col min="12298" max="12298" width="9.140625" style="97"/>
    <col min="12299" max="12302" width="14.85546875" style="97" bestFit="1" customWidth="1"/>
    <col min="12303" max="12303" width="13.7109375" style="97" bestFit="1" customWidth="1"/>
    <col min="12304" max="12304" width="9.5703125" style="97" bestFit="1" customWidth="1"/>
    <col min="12305" max="12306" width="13.7109375" style="97" bestFit="1" customWidth="1"/>
    <col min="12307" max="12308" width="12.42578125" style="97" bestFit="1" customWidth="1"/>
    <col min="12309" max="12310" width="9.28515625" style="97" bestFit="1" customWidth="1"/>
    <col min="12311" max="12312" width="14.85546875" style="97" bestFit="1" customWidth="1"/>
    <col min="12313" max="12544" width="9.140625" style="97"/>
    <col min="12545" max="12545" width="18.42578125" style="97" customWidth="1"/>
    <col min="12546" max="12546" width="33.42578125" style="97" customWidth="1"/>
    <col min="12547" max="12548" width="22.28515625" style="97" customWidth="1"/>
    <col min="12549" max="12549" width="21.140625" style="97" customWidth="1"/>
    <col min="12550" max="12550" width="20.5703125" style="97" customWidth="1"/>
    <col min="12551" max="12551" width="23" style="97" customWidth="1"/>
    <col min="12552" max="12552" width="0" style="97" hidden="1" customWidth="1"/>
    <col min="12553" max="12553" width="10.42578125" style="97" customWidth="1"/>
    <col min="12554" max="12554" width="9.140625" style="97"/>
    <col min="12555" max="12558" width="14.85546875" style="97" bestFit="1" customWidth="1"/>
    <col min="12559" max="12559" width="13.7109375" style="97" bestFit="1" customWidth="1"/>
    <col min="12560" max="12560" width="9.5703125" style="97" bestFit="1" customWidth="1"/>
    <col min="12561" max="12562" width="13.7109375" style="97" bestFit="1" customWidth="1"/>
    <col min="12563" max="12564" width="12.42578125" style="97" bestFit="1" customWidth="1"/>
    <col min="12565" max="12566" width="9.28515625" style="97" bestFit="1" customWidth="1"/>
    <col min="12567" max="12568" width="14.85546875" style="97" bestFit="1" customWidth="1"/>
    <col min="12569" max="12800" width="9.140625" style="97"/>
    <col min="12801" max="12801" width="18.42578125" style="97" customWidth="1"/>
    <col min="12802" max="12802" width="33.42578125" style="97" customWidth="1"/>
    <col min="12803" max="12804" width="22.28515625" style="97" customWidth="1"/>
    <col min="12805" max="12805" width="21.140625" style="97" customWidth="1"/>
    <col min="12806" max="12806" width="20.5703125" style="97" customWidth="1"/>
    <col min="12807" max="12807" width="23" style="97" customWidth="1"/>
    <col min="12808" max="12808" width="0" style="97" hidden="1" customWidth="1"/>
    <col min="12809" max="12809" width="10.42578125" style="97" customWidth="1"/>
    <col min="12810" max="12810" width="9.140625" style="97"/>
    <col min="12811" max="12814" width="14.85546875" style="97" bestFit="1" customWidth="1"/>
    <col min="12815" max="12815" width="13.7109375" style="97" bestFit="1" customWidth="1"/>
    <col min="12816" max="12816" width="9.5703125" style="97" bestFit="1" customWidth="1"/>
    <col min="12817" max="12818" width="13.7109375" style="97" bestFit="1" customWidth="1"/>
    <col min="12819" max="12820" width="12.42578125" style="97" bestFit="1" customWidth="1"/>
    <col min="12821" max="12822" width="9.28515625" style="97" bestFit="1" customWidth="1"/>
    <col min="12823" max="12824" width="14.85546875" style="97" bestFit="1" customWidth="1"/>
    <col min="12825" max="13056" width="9.140625" style="97"/>
    <col min="13057" max="13057" width="18.42578125" style="97" customWidth="1"/>
    <col min="13058" max="13058" width="33.42578125" style="97" customWidth="1"/>
    <col min="13059" max="13060" width="22.28515625" style="97" customWidth="1"/>
    <col min="13061" max="13061" width="21.140625" style="97" customWidth="1"/>
    <col min="13062" max="13062" width="20.5703125" style="97" customWidth="1"/>
    <col min="13063" max="13063" width="23" style="97" customWidth="1"/>
    <col min="13064" max="13064" width="0" style="97" hidden="1" customWidth="1"/>
    <col min="13065" max="13065" width="10.42578125" style="97" customWidth="1"/>
    <col min="13066" max="13066" width="9.140625" style="97"/>
    <col min="13067" max="13070" width="14.85546875" style="97" bestFit="1" customWidth="1"/>
    <col min="13071" max="13071" width="13.7109375" style="97" bestFit="1" customWidth="1"/>
    <col min="13072" max="13072" width="9.5703125" style="97" bestFit="1" customWidth="1"/>
    <col min="13073" max="13074" width="13.7109375" style="97" bestFit="1" customWidth="1"/>
    <col min="13075" max="13076" width="12.42578125" style="97" bestFit="1" customWidth="1"/>
    <col min="13077" max="13078" width="9.28515625" style="97" bestFit="1" customWidth="1"/>
    <col min="13079" max="13080" width="14.85546875" style="97" bestFit="1" customWidth="1"/>
    <col min="13081" max="13312" width="9.140625" style="97"/>
    <col min="13313" max="13313" width="18.42578125" style="97" customWidth="1"/>
    <col min="13314" max="13314" width="33.42578125" style="97" customWidth="1"/>
    <col min="13315" max="13316" width="22.28515625" style="97" customWidth="1"/>
    <col min="13317" max="13317" width="21.140625" style="97" customWidth="1"/>
    <col min="13318" max="13318" width="20.5703125" style="97" customWidth="1"/>
    <col min="13319" max="13319" width="23" style="97" customWidth="1"/>
    <col min="13320" max="13320" width="0" style="97" hidden="1" customWidth="1"/>
    <col min="13321" max="13321" width="10.42578125" style="97" customWidth="1"/>
    <col min="13322" max="13322" width="9.140625" style="97"/>
    <col min="13323" max="13326" width="14.85546875" style="97" bestFit="1" customWidth="1"/>
    <col min="13327" max="13327" width="13.7109375" style="97" bestFit="1" customWidth="1"/>
    <col min="13328" max="13328" width="9.5703125" style="97" bestFit="1" customWidth="1"/>
    <col min="13329" max="13330" width="13.7109375" style="97" bestFit="1" customWidth="1"/>
    <col min="13331" max="13332" width="12.42578125" style="97" bestFit="1" customWidth="1"/>
    <col min="13333" max="13334" width="9.28515625" style="97" bestFit="1" customWidth="1"/>
    <col min="13335" max="13336" width="14.85546875" style="97" bestFit="1" customWidth="1"/>
    <col min="13337" max="13568" width="9.140625" style="97"/>
    <col min="13569" max="13569" width="18.42578125" style="97" customWidth="1"/>
    <col min="13570" max="13570" width="33.42578125" style="97" customWidth="1"/>
    <col min="13571" max="13572" width="22.28515625" style="97" customWidth="1"/>
    <col min="13573" max="13573" width="21.140625" style="97" customWidth="1"/>
    <col min="13574" max="13574" width="20.5703125" style="97" customWidth="1"/>
    <col min="13575" max="13575" width="23" style="97" customWidth="1"/>
    <col min="13576" max="13576" width="0" style="97" hidden="1" customWidth="1"/>
    <col min="13577" max="13577" width="10.42578125" style="97" customWidth="1"/>
    <col min="13578" max="13578" width="9.140625" style="97"/>
    <col min="13579" max="13582" width="14.85546875" style="97" bestFit="1" customWidth="1"/>
    <col min="13583" max="13583" width="13.7109375" style="97" bestFit="1" customWidth="1"/>
    <col min="13584" max="13584" width="9.5703125" style="97" bestFit="1" customWidth="1"/>
    <col min="13585" max="13586" width="13.7109375" style="97" bestFit="1" customWidth="1"/>
    <col min="13587" max="13588" width="12.42578125" style="97" bestFit="1" customWidth="1"/>
    <col min="13589" max="13590" width="9.28515625" style="97" bestFit="1" customWidth="1"/>
    <col min="13591" max="13592" width="14.85546875" style="97" bestFit="1" customWidth="1"/>
    <col min="13593" max="13824" width="9.140625" style="97"/>
    <col min="13825" max="13825" width="18.42578125" style="97" customWidth="1"/>
    <col min="13826" max="13826" width="33.42578125" style="97" customWidth="1"/>
    <col min="13827" max="13828" width="22.28515625" style="97" customWidth="1"/>
    <col min="13829" max="13829" width="21.140625" style="97" customWidth="1"/>
    <col min="13830" max="13830" width="20.5703125" style="97" customWidth="1"/>
    <col min="13831" max="13831" width="23" style="97" customWidth="1"/>
    <col min="13832" max="13832" width="0" style="97" hidden="1" customWidth="1"/>
    <col min="13833" max="13833" width="10.42578125" style="97" customWidth="1"/>
    <col min="13834" max="13834" width="9.140625" style="97"/>
    <col min="13835" max="13838" width="14.85546875" style="97" bestFit="1" customWidth="1"/>
    <col min="13839" max="13839" width="13.7109375" style="97" bestFit="1" customWidth="1"/>
    <col min="13840" max="13840" width="9.5703125" style="97" bestFit="1" customWidth="1"/>
    <col min="13841" max="13842" width="13.7109375" style="97" bestFit="1" customWidth="1"/>
    <col min="13843" max="13844" width="12.42578125" style="97" bestFit="1" customWidth="1"/>
    <col min="13845" max="13846" width="9.28515625" style="97" bestFit="1" customWidth="1"/>
    <col min="13847" max="13848" width="14.85546875" style="97" bestFit="1" customWidth="1"/>
    <col min="13849" max="14080" width="9.140625" style="97"/>
    <col min="14081" max="14081" width="18.42578125" style="97" customWidth="1"/>
    <col min="14082" max="14082" width="33.42578125" style="97" customWidth="1"/>
    <col min="14083" max="14084" width="22.28515625" style="97" customWidth="1"/>
    <col min="14085" max="14085" width="21.140625" style="97" customWidth="1"/>
    <col min="14086" max="14086" width="20.5703125" style="97" customWidth="1"/>
    <col min="14087" max="14087" width="23" style="97" customWidth="1"/>
    <col min="14088" max="14088" width="0" style="97" hidden="1" customWidth="1"/>
    <col min="14089" max="14089" width="10.42578125" style="97" customWidth="1"/>
    <col min="14090" max="14090" width="9.140625" style="97"/>
    <col min="14091" max="14094" width="14.85546875" style="97" bestFit="1" customWidth="1"/>
    <col min="14095" max="14095" width="13.7109375" style="97" bestFit="1" customWidth="1"/>
    <col min="14096" max="14096" width="9.5703125" style="97" bestFit="1" customWidth="1"/>
    <col min="14097" max="14098" width="13.7109375" style="97" bestFit="1" customWidth="1"/>
    <col min="14099" max="14100" width="12.42578125" style="97" bestFit="1" customWidth="1"/>
    <col min="14101" max="14102" width="9.28515625" style="97" bestFit="1" customWidth="1"/>
    <col min="14103" max="14104" width="14.85546875" style="97" bestFit="1" customWidth="1"/>
    <col min="14105" max="14336" width="9.140625" style="97"/>
    <col min="14337" max="14337" width="18.42578125" style="97" customWidth="1"/>
    <col min="14338" max="14338" width="33.42578125" style="97" customWidth="1"/>
    <col min="14339" max="14340" width="22.28515625" style="97" customWidth="1"/>
    <col min="14341" max="14341" width="21.140625" style="97" customWidth="1"/>
    <col min="14342" max="14342" width="20.5703125" style="97" customWidth="1"/>
    <col min="14343" max="14343" width="23" style="97" customWidth="1"/>
    <col min="14344" max="14344" width="0" style="97" hidden="1" customWidth="1"/>
    <col min="14345" max="14345" width="10.42578125" style="97" customWidth="1"/>
    <col min="14346" max="14346" width="9.140625" style="97"/>
    <col min="14347" max="14350" width="14.85546875" style="97" bestFit="1" customWidth="1"/>
    <col min="14351" max="14351" width="13.7109375" style="97" bestFit="1" customWidth="1"/>
    <col min="14352" max="14352" width="9.5703125" style="97" bestFit="1" customWidth="1"/>
    <col min="14353" max="14354" width="13.7109375" style="97" bestFit="1" customWidth="1"/>
    <col min="14355" max="14356" width="12.42578125" style="97" bestFit="1" customWidth="1"/>
    <col min="14357" max="14358" width="9.28515625" style="97" bestFit="1" customWidth="1"/>
    <col min="14359" max="14360" width="14.85546875" style="97" bestFit="1" customWidth="1"/>
    <col min="14361" max="14592" width="9.140625" style="97"/>
    <col min="14593" max="14593" width="18.42578125" style="97" customWidth="1"/>
    <col min="14594" max="14594" width="33.42578125" style="97" customWidth="1"/>
    <col min="14595" max="14596" width="22.28515625" style="97" customWidth="1"/>
    <col min="14597" max="14597" width="21.140625" style="97" customWidth="1"/>
    <col min="14598" max="14598" width="20.5703125" style="97" customWidth="1"/>
    <col min="14599" max="14599" width="23" style="97" customWidth="1"/>
    <col min="14600" max="14600" width="0" style="97" hidden="1" customWidth="1"/>
    <col min="14601" max="14601" width="10.42578125" style="97" customWidth="1"/>
    <col min="14602" max="14602" width="9.140625" style="97"/>
    <col min="14603" max="14606" width="14.85546875" style="97" bestFit="1" customWidth="1"/>
    <col min="14607" max="14607" width="13.7109375" style="97" bestFit="1" customWidth="1"/>
    <col min="14608" max="14608" width="9.5703125" style="97" bestFit="1" customWidth="1"/>
    <col min="14609" max="14610" width="13.7109375" style="97" bestFit="1" customWidth="1"/>
    <col min="14611" max="14612" width="12.42578125" style="97" bestFit="1" customWidth="1"/>
    <col min="14613" max="14614" width="9.28515625" style="97" bestFit="1" customWidth="1"/>
    <col min="14615" max="14616" width="14.85546875" style="97" bestFit="1" customWidth="1"/>
    <col min="14617" max="14848" width="9.140625" style="97"/>
    <col min="14849" max="14849" width="18.42578125" style="97" customWidth="1"/>
    <col min="14850" max="14850" width="33.42578125" style="97" customWidth="1"/>
    <col min="14851" max="14852" width="22.28515625" style="97" customWidth="1"/>
    <col min="14853" max="14853" width="21.140625" style="97" customWidth="1"/>
    <col min="14854" max="14854" width="20.5703125" style="97" customWidth="1"/>
    <col min="14855" max="14855" width="23" style="97" customWidth="1"/>
    <col min="14856" max="14856" width="0" style="97" hidden="1" customWidth="1"/>
    <col min="14857" max="14857" width="10.42578125" style="97" customWidth="1"/>
    <col min="14858" max="14858" width="9.140625" style="97"/>
    <col min="14859" max="14862" width="14.85546875" style="97" bestFit="1" customWidth="1"/>
    <col min="14863" max="14863" width="13.7109375" style="97" bestFit="1" customWidth="1"/>
    <col min="14864" max="14864" width="9.5703125" style="97" bestFit="1" customWidth="1"/>
    <col min="14865" max="14866" width="13.7109375" style="97" bestFit="1" customWidth="1"/>
    <col min="14867" max="14868" width="12.42578125" style="97" bestFit="1" customWidth="1"/>
    <col min="14869" max="14870" width="9.28515625" style="97" bestFit="1" customWidth="1"/>
    <col min="14871" max="14872" width="14.85546875" style="97" bestFit="1" customWidth="1"/>
    <col min="14873" max="15104" width="9.140625" style="97"/>
    <col min="15105" max="15105" width="18.42578125" style="97" customWidth="1"/>
    <col min="15106" max="15106" width="33.42578125" style="97" customWidth="1"/>
    <col min="15107" max="15108" width="22.28515625" style="97" customWidth="1"/>
    <col min="15109" max="15109" width="21.140625" style="97" customWidth="1"/>
    <col min="15110" max="15110" width="20.5703125" style="97" customWidth="1"/>
    <col min="15111" max="15111" width="23" style="97" customWidth="1"/>
    <col min="15112" max="15112" width="0" style="97" hidden="1" customWidth="1"/>
    <col min="15113" max="15113" width="10.42578125" style="97" customWidth="1"/>
    <col min="15114" max="15114" width="9.140625" style="97"/>
    <col min="15115" max="15118" width="14.85546875" style="97" bestFit="1" customWidth="1"/>
    <col min="15119" max="15119" width="13.7109375" style="97" bestFit="1" customWidth="1"/>
    <col min="15120" max="15120" width="9.5703125" style="97" bestFit="1" customWidth="1"/>
    <col min="15121" max="15122" width="13.7109375" style="97" bestFit="1" customWidth="1"/>
    <col min="15123" max="15124" width="12.42578125" style="97" bestFit="1" customWidth="1"/>
    <col min="15125" max="15126" width="9.28515625" style="97" bestFit="1" customWidth="1"/>
    <col min="15127" max="15128" width="14.85546875" style="97" bestFit="1" customWidth="1"/>
    <col min="15129" max="15360" width="9.140625" style="97"/>
    <col min="15361" max="15361" width="18.42578125" style="97" customWidth="1"/>
    <col min="15362" max="15362" width="33.42578125" style="97" customWidth="1"/>
    <col min="15363" max="15364" width="22.28515625" style="97" customWidth="1"/>
    <col min="15365" max="15365" width="21.140625" style="97" customWidth="1"/>
    <col min="15366" max="15366" width="20.5703125" style="97" customWidth="1"/>
    <col min="15367" max="15367" width="23" style="97" customWidth="1"/>
    <col min="15368" max="15368" width="0" style="97" hidden="1" customWidth="1"/>
    <col min="15369" max="15369" width="10.42578125" style="97" customWidth="1"/>
    <col min="15370" max="15370" width="9.140625" style="97"/>
    <col min="15371" max="15374" width="14.85546875" style="97" bestFit="1" customWidth="1"/>
    <col min="15375" max="15375" width="13.7109375" style="97" bestFit="1" customWidth="1"/>
    <col min="15376" max="15376" width="9.5703125" style="97" bestFit="1" customWidth="1"/>
    <col min="15377" max="15378" width="13.7109375" style="97" bestFit="1" customWidth="1"/>
    <col min="15379" max="15380" width="12.42578125" style="97" bestFit="1" customWidth="1"/>
    <col min="15381" max="15382" width="9.28515625" style="97" bestFit="1" customWidth="1"/>
    <col min="15383" max="15384" width="14.85546875" style="97" bestFit="1" customWidth="1"/>
    <col min="15385" max="15616" width="9.140625" style="97"/>
    <col min="15617" max="15617" width="18.42578125" style="97" customWidth="1"/>
    <col min="15618" max="15618" width="33.42578125" style="97" customWidth="1"/>
    <col min="15619" max="15620" width="22.28515625" style="97" customWidth="1"/>
    <col min="15621" max="15621" width="21.140625" style="97" customWidth="1"/>
    <col min="15622" max="15622" width="20.5703125" style="97" customWidth="1"/>
    <col min="15623" max="15623" width="23" style="97" customWidth="1"/>
    <col min="15624" max="15624" width="0" style="97" hidden="1" customWidth="1"/>
    <col min="15625" max="15625" width="10.42578125" style="97" customWidth="1"/>
    <col min="15626" max="15626" width="9.140625" style="97"/>
    <col min="15627" max="15630" width="14.85546875" style="97" bestFit="1" customWidth="1"/>
    <col min="15631" max="15631" width="13.7109375" style="97" bestFit="1" customWidth="1"/>
    <col min="15632" max="15632" width="9.5703125" style="97" bestFit="1" customWidth="1"/>
    <col min="15633" max="15634" width="13.7109375" style="97" bestFit="1" customWidth="1"/>
    <col min="15635" max="15636" width="12.42578125" style="97" bestFit="1" customWidth="1"/>
    <col min="15637" max="15638" width="9.28515625" style="97" bestFit="1" customWidth="1"/>
    <col min="15639" max="15640" width="14.85546875" style="97" bestFit="1" customWidth="1"/>
    <col min="15641" max="15872" width="9.140625" style="97"/>
    <col min="15873" max="15873" width="18.42578125" style="97" customWidth="1"/>
    <col min="15874" max="15874" width="33.42578125" style="97" customWidth="1"/>
    <col min="15875" max="15876" width="22.28515625" style="97" customWidth="1"/>
    <col min="15877" max="15877" width="21.140625" style="97" customWidth="1"/>
    <col min="15878" max="15878" width="20.5703125" style="97" customWidth="1"/>
    <col min="15879" max="15879" width="23" style="97" customWidth="1"/>
    <col min="15880" max="15880" width="0" style="97" hidden="1" customWidth="1"/>
    <col min="15881" max="15881" width="10.42578125" style="97" customWidth="1"/>
    <col min="15882" max="15882" width="9.140625" style="97"/>
    <col min="15883" max="15886" width="14.85546875" style="97" bestFit="1" customWidth="1"/>
    <col min="15887" max="15887" width="13.7109375" style="97" bestFit="1" customWidth="1"/>
    <col min="15888" max="15888" width="9.5703125" style="97" bestFit="1" customWidth="1"/>
    <col min="15889" max="15890" width="13.7109375" style="97" bestFit="1" customWidth="1"/>
    <col min="15891" max="15892" width="12.42578125" style="97" bestFit="1" customWidth="1"/>
    <col min="15893" max="15894" width="9.28515625" style="97" bestFit="1" customWidth="1"/>
    <col min="15895" max="15896" width="14.85546875" style="97" bestFit="1" customWidth="1"/>
    <col min="15897" max="16128" width="9.140625" style="97"/>
    <col min="16129" max="16129" width="18.42578125" style="97" customWidth="1"/>
    <col min="16130" max="16130" width="33.42578125" style="97" customWidth="1"/>
    <col min="16131" max="16132" width="22.28515625" style="97" customWidth="1"/>
    <col min="16133" max="16133" width="21.140625" style="97" customWidth="1"/>
    <col min="16134" max="16134" width="20.5703125" style="97" customWidth="1"/>
    <col min="16135" max="16135" width="23" style="97" customWidth="1"/>
    <col min="16136" max="16136" width="0" style="97" hidden="1" customWidth="1"/>
    <col min="16137" max="16137" width="10.42578125" style="97" customWidth="1"/>
    <col min="16138" max="16138" width="9.140625" style="97"/>
    <col min="16139" max="16142" width="14.85546875" style="97" bestFit="1" customWidth="1"/>
    <col min="16143" max="16143" width="13.7109375" style="97" bestFit="1" customWidth="1"/>
    <col min="16144" max="16144" width="9.5703125" style="97" bestFit="1" customWidth="1"/>
    <col min="16145" max="16146" width="13.7109375" style="97" bestFit="1" customWidth="1"/>
    <col min="16147" max="16148" width="12.42578125" style="97" bestFit="1" customWidth="1"/>
    <col min="16149" max="16150" width="9.28515625" style="97" bestFit="1" customWidth="1"/>
    <col min="16151" max="16152" width="14.85546875" style="97" bestFit="1" customWidth="1"/>
    <col min="16153" max="16384" width="9.140625" style="97"/>
  </cols>
  <sheetData>
    <row r="1" spans="1:24" x14ac:dyDescent="0.25">
      <c r="A1" s="202" t="s">
        <v>28</v>
      </c>
      <c r="B1" s="202"/>
      <c r="C1" s="202"/>
      <c r="D1" s="202"/>
      <c r="E1" s="202"/>
      <c r="F1" s="202"/>
      <c r="G1" s="202"/>
      <c r="H1" s="96"/>
      <c r="I1" s="96"/>
    </row>
    <row r="2" spans="1:24" x14ac:dyDescent="0.25">
      <c r="A2" s="202" t="s">
        <v>70</v>
      </c>
      <c r="B2" s="202"/>
      <c r="C2" s="202"/>
      <c r="D2" s="202"/>
      <c r="E2" s="202"/>
      <c r="F2" s="202"/>
      <c r="G2" s="202"/>
      <c r="H2" s="96"/>
      <c r="I2" s="96"/>
    </row>
    <row r="3" spans="1:24" x14ac:dyDescent="0.25">
      <c r="A3" s="26"/>
      <c r="B3" s="26"/>
      <c r="C3" s="26"/>
      <c r="D3" s="98"/>
      <c r="E3" s="26"/>
      <c r="F3" s="26"/>
      <c r="H3" s="96"/>
      <c r="I3" s="96"/>
    </row>
    <row r="4" spans="1:24" x14ac:dyDescent="0.25">
      <c r="A4" s="219" t="s">
        <v>71</v>
      </c>
      <c r="B4" s="219"/>
      <c r="C4" s="219"/>
      <c r="D4" s="219"/>
      <c r="E4" s="219"/>
      <c r="F4" s="219"/>
      <c r="G4" s="219"/>
    </row>
    <row r="5" spans="1:24" x14ac:dyDescent="0.25">
      <c r="A5" s="99"/>
      <c r="B5" s="99"/>
      <c r="C5" s="99"/>
      <c r="D5" s="100"/>
      <c r="E5" s="99"/>
      <c r="F5" s="99"/>
      <c r="G5" s="99"/>
    </row>
    <row r="6" spans="1:24" x14ac:dyDescent="0.25">
      <c r="A6" s="219" t="s">
        <v>72</v>
      </c>
      <c r="B6" s="219"/>
      <c r="C6" s="219"/>
      <c r="D6" s="219"/>
      <c r="E6" s="219"/>
      <c r="F6" s="219"/>
      <c r="G6" s="219"/>
    </row>
    <row r="7" spans="1:24" s="107" customFormat="1" ht="20.25" thickBot="1" x14ac:dyDescent="0.45">
      <c r="A7" s="101"/>
      <c r="B7" s="102"/>
      <c r="C7" s="102"/>
      <c r="D7" s="103"/>
      <c r="E7" s="104"/>
      <c r="F7" s="102"/>
      <c r="G7" s="105"/>
      <c r="H7" s="106" t="s">
        <v>73</v>
      </c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</row>
    <row r="8" spans="1:24" ht="24.75" thickBot="1" x14ac:dyDescent="0.3">
      <c r="A8" s="108" t="s">
        <v>74</v>
      </c>
      <c r="B8" s="109" t="s">
        <v>75</v>
      </c>
      <c r="C8" s="110" t="s">
        <v>34</v>
      </c>
      <c r="D8" s="111" t="s">
        <v>5</v>
      </c>
      <c r="E8" s="112" t="s">
        <v>76</v>
      </c>
      <c r="F8" s="112" t="s">
        <v>77</v>
      </c>
      <c r="G8" s="112" t="s">
        <v>78</v>
      </c>
      <c r="H8" s="113" t="e">
        <f>SUM(#REF!)</f>
        <v>#REF!</v>
      </c>
      <c r="K8" s="114"/>
      <c r="L8" s="114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6"/>
      <c r="X8" s="116"/>
    </row>
    <row r="9" spans="1:24" ht="16.5" thickBot="1" x14ac:dyDescent="0.3">
      <c r="A9" s="221"/>
      <c r="B9" s="222"/>
      <c r="C9" s="117"/>
      <c r="D9" s="117"/>
      <c r="E9" s="118"/>
      <c r="F9" s="118"/>
      <c r="G9" s="118"/>
      <c r="H9" s="113"/>
      <c r="J9" s="119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</row>
    <row r="10" spans="1:24" ht="16.5" thickBot="1" x14ac:dyDescent="0.3">
      <c r="A10" s="121"/>
      <c r="B10" s="122"/>
      <c r="C10" s="122"/>
      <c r="D10" s="122"/>
      <c r="E10" s="118"/>
      <c r="F10" s="118"/>
      <c r="G10" s="118"/>
      <c r="H10" s="123"/>
    </row>
    <row r="11" spans="1:24" ht="16.5" thickBot="1" x14ac:dyDescent="0.3">
      <c r="A11" s="124"/>
      <c r="B11" s="125" t="s">
        <v>79</v>
      </c>
      <c r="C11" s="126">
        <f t="shared" ref="C11:G12" si="0">C12</f>
        <v>646657.67000000004</v>
      </c>
      <c r="D11" s="126">
        <f t="shared" si="0"/>
        <v>871226</v>
      </c>
      <c r="E11" s="126">
        <f t="shared" si="0"/>
        <v>1075042</v>
      </c>
      <c r="F11" s="126">
        <f t="shared" si="0"/>
        <v>1025567</v>
      </c>
      <c r="G11" s="126">
        <f t="shared" si="0"/>
        <v>1027027</v>
      </c>
      <c r="H11" s="127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</row>
    <row r="12" spans="1:24" x14ac:dyDescent="0.25">
      <c r="A12" s="129" t="s">
        <v>80</v>
      </c>
      <c r="B12" s="130" t="s">
        <v>81</v>
      </c>
      <c r="C12" s="131">
        <f t="shared" si="0"/>
        <v>646657.67000000004</v>
      </c>
      <c r="D12" s="132">
        <f t="shared" si="0"/>
        <v>871226</v>
      </c>
      <c r="E12" s="133">
        <f t="shared" si="0"/>
        <v>1075042</v>
      </c>
      <c r="F12" s="133">
        <f t="shared" si="0"/>
        <v>1025567</v>
      </c>
      <c r="G12" s="133">
        <f t="shared" si="0"/>
        <v>1027027</v>
      </c>
      <c r="H12" s="127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</row>
    <row r="13" spans="1:24" x14ac:dyDescent="0.25">
      <c r="A13" s="134" t="s">
        <v>82</v>
      </c>
      <c r="B13" s="135" t="s">
        <v>83</v>
      </c>
      <c r="C13" s="136">
        <f>'[1]PRIHODI I RASHODI PREMA IZVORIM'!B29</f>
        <v>646657.67000000004</v>
      </c>
      <c r="D13" s="137">
        <f>'[2]A3. RASHODI PO FUNKC.KLASIFIK.'!$E$13</f>
        <v>871226</v>
      </c>
      <c r="E13" s="138">
        <f>'[1]JLP(R)FP-Ril 2. razina '!E49</f>
        <v>1075042</v>
      </c>
      <c r="F13" s="138">
        <f>'[1]JLP(R)FP-Ril 2. razina '!O49</f>
        <v>1025567</v>
      </c>
      <c r="G13" s="138">
        <f>'[1]JLP(R)FP-Ril 2. razina '!P49</f>
        <v>1027027</v>
      </c>
      <c r="H13" s="119">
        <v>0</v>
      </c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</row>
    <row r="14" spans="1:24" x14ac:dyDescent="0.25">
      <c r="A14" s="139"/>
      <c r="B14" s="140"/>
      <c r="C14" s="140"/>
      <c r="D14" s="140"/>
      <c r="E14" s="141"/>
      <c r="F14" s="142"/>
      <c r="G14" s="142"/>
    </row>
    <row r="15" spans="1:24" x14ac:dyDescent="0.25">
      <c r="A15" s="143"/>
      <c r="B15" s="144"/>
      <c r="C15" s="102"/>
      <c r="D15" s="103"/>
      <c r="E15" s="102"/>
      <c r="F15" s="145"/>
      <c r="G15" s="145"/>
    </row>
    <row r="16" spans="1:24" x14ac:dyDescent="0.25">
      <c r="A16" s="146"/>
      <c r="B16" s="144"/>
      <c r="C16" s="147"/>
      <c r="D16" s="148"/>
      <c r="E16" s="149"/>
      <c r="F16" s="147"/>
      <c r="G16" s="149"/>
    </row>
    <row r="17" spans="1:14" x14ac:dyDescent="0.25">
      <c r="A17" s="150"/>
      <c r="B17" s="149"/>
      <c r="C17" s="149"/>
      <c r="D17" s="147"/>
      <c r="E17" s="216"/>
      <c r="F17" s="216"/>
      <c r="G17" s="216"/>
    </row>
    <row r="18" spans="1:14" x14ac:dyDescent="0.25">
      <c r="A18" s="151"/>
      <c r="B18" s="152"/>
      <c r="C18" s="152"/>
      <c r="D18" s="153"/>
      <c r="E18" s="217"/>
      <c r="F18" s="217"/>
      <c r="G18" s="217"/>
      <c r="M18" s="218"/>
      <c r="N18" s="218"/>
    </row>
  </sheetData>
  <mergeCells count="9">
    <mergeCell ref="E17:G17"/>
    <mergeCell ref="E18:G18"/>
    <mergeCell ref="M18:N18"/>
    <mergeCell ref="A1:G1"/>
    <mergeCell ref="A2:G2"/>
    <mergeCell ref="A4:G4"/>
    <mergeCell ref="A6:G6"/>
    <mergeCell ref="K7:X7"/>
    <mergeCell ref="A9:B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D2B5D-9FA6-4B37-B21A-37FA818A9E74}">
  <dimension ref="A1:H14"/>
  <sheetViews>
    <sheetView workbookViewId="0">
      <selection activeCell="G32" sqref="G3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  <col min="257" max="257" width="7.42578125" bestFit="1" customWidth="1"/>
    <col min="258" max="258" width="8.42578125" bestFit="1" customWidth="1"/>
    <col min="259" max="264" width="25.28515625" customWidth="1"/>
    <col min="513" max="513" width="7.42578125" bestFit="1" customWidth="1"/>
    <col min="514" max="514" width="8.42578125" bestFit="1" customWidth="1"/>
    <col min="515" max="520" width="25.28515625" customWidth="1"/>
    <col min="769" max="769" width="7.42578125" bestFit="1" customWidth="1"/>
    <col min="770" max="770" width="8.42578125" bestFit="1" customWidth="1"/>
    <col min="771" max="776" width="25.28515625" customWidth="1"/>
    <col min="1025" max="1025" width="7.42578125" bestFit="1" customWidth="1"/>
    <col min="1026" max="1026" width="8.42578125" bestFit="1" customWidth="1"/>
    <col min="1027" max="1032" width="25.28515625" customWidth="1"/>
    <col min="1281" max="1281" width="7.42578125" bestFit="1" customWidth="1"/>
    <col min="1282" max="1282" width="8.42578125" bestFit="1" customWidth="1"/>
    <col min="1283" max="1288" width="25.28515625" customWidth="1"/>
    <col min="1537" max="1537" width="7.42578125" bestFit="1" customWidth="1"/>
    <col min="1538" max="1538" width="8.42578125" bestFit="1" customWidth="1"/>
    <col min="1539" max="1544" width="25.28515625" customWidth="1"/>
    <col min="1793" max="1793" width="7.42578125" bestFit="1" customWidth="1"/>
    <col min="1794" max="1794" width="8.42578125" bestFit="1" customWidth="1"/>
    <col min="1795" max="1800" width="25.28515625" customWidth="1"/>
    <col min="2049" max="2049" width="7.42578125" bestFit="1" customWidth="1"/>
    <col min="2050" max="2050" width="8.42578125" bestFit="1" customWidth="1"/>
    <col min="2051" max="2056" width="25.28515625" customWidth="1"/>
    <col min="2305" max="2305" width="7.42578125" bestFit="1" customWidth="1"/>
    <col min="2306" max="2306" width="8.42578125" bestFit="1" customWidth="1"/>
    <col min="2307" max="2312" width="25.28515625" customWidth="1"/>
    <col min="2561" max="2561" width="7.42578125" bestFit="1" customWidth="1"/>
    <col min="2562" max="2562" width="8.42578125" bestFit="1" customWidth="1"/>
    <col min="2563" max="2568" width="25.28515625" customWidth="1"/>
    <col min="2817" max="2817" width="7.42578125" bestFit="1" customWidth="1"/>
    <col min="2818" max="2818" width="8.42578125" bestFit="1" customWidth="1"/>
    <col min="2819" max="2824" width="25.28515625" customWidth="1"/>
    <col min="3073" max="3073" width="7.42578125" bestFit="1" customWidth="1"/>
    <col min="3074" max="3074" width="8.42578125" bestFit="1" customWidth="1"/>
    <col min="3075" max="3080" width="25.28515625" customWidth="1"/>
    <col min="3329" max="3329" width="7.42578125" bestFit="1" customWidth="1"/>
    <col min="3330" max="3330" width="8.42578125" bestFit="1" customWidth="1"/>
    <col min="3331" max="3336" width="25.28515625" customWidth="1"/>
    <col min="3585" max="3585" width="7.42578125" bestFit="1" customWidth="1"/>
    <col min="3586" max="3586" width="8.42578125" bestFit="1" customWidth="1"/>
    <col min="3587" max="3592" width="25.28515625" customWidth="1"/>
    <col min="3841" max="3841" width="7.42578125" bestFit="1" customWidth="1"/>
    <col min="3842" max="3842" width="8.42578125" bestFit="1" customWidth="1"/>
    <col min="3843" max="3848" width="25.28515625" customWidth="1"/>
    <col min="4097" max="4097" width="7.42578125" bestFit="1" customWidth="1"/>
    <col min="4098" max="4098" width="8.42578125" bestFit="1" customWidth="1"/>
    <col min="4099" max="4104" width="25.28515625" customWidth="1"/>
    <col min="4353" max="4353" width="7.42578125" bestFit="1" customWidth="1"/>
    <col min="4354" max="4354" width="8.42578125" bestFit="1" customWidth="1"/>
    <col min="4355" max="4360" width="25.28515625" customWidth="1"/>
    <col min="4609" max="4609" width="7.42578125" bestFit="1" customWidth="1"/>
    <col min="4610" max="4610" width="8.42578125" bestFit="1" customWidth="1"/>
    <col min="4611" max="4616" width="25.28515625" customWidth="1"/>
    <col min="4865" max="4865" width="7.42578125" bestFit="1" customWidth="1"/>
    <col min="4866" max="4866" width="8.42578125" bestFit="1" customWidth="1"/>
    <col min="4867" max="4872" width="25.28515625" customWidth="1"/>
    <col min="5121" max="5121" width="7.42578125" bestFit="1" customWidth="1"/>
    <col min="5122" max="5122" width="8.42578125" bestFit="1" customWidth="1"/>
    <col min="5123" max="5128" width="25.28515625" customWidth="1"/>
    <col min="5377" max="5377" width="7.42578125" bestFit="1" customWidth="1"/>
    <col min="5378" max="5378" width="8.42578125" bestFit="1" customWidth="1"/>
    <col min="5379" max="5384" width="25.28515625" customWidth="1"/>
    <col min="5633" max="5633" width="7.42578125" bestFit="1" customWidth="1"/>
    <col min="5634" max="5634" width="8.42578125" bestFit="1" customWidth="1"/>
    <col min="5635" max="5640" width="25.28515625" customWidth="1"/>
    <col min="5889" max="5889" width="7.42578125" bestFit="1" customWidth="1"/>
    <col min="5890" max="5890" width="8.42578125" bestFit="1" customWidth="1"/>
    <col min="5891" max="5896" width="25.28515625" customWidth="1"/>
    <col min="6145" max="6145" width="7.42578125" bestFit="1" customWidth="1"/>
    <col min="6146" max="6146" width="8.42578125" bestFit="1" customWidth="1"/>
    <col min="6147" max="6152" width="25.28515625" customWidth="1"/>
    <col min="6401" max="6401" width="7.42578125" bestFit="1" customWidth="1"/>
    <col min="6402" max="6402" width="8.42578125" bestFit="1" customWidth="1"/>
    <col min="6403" max="6408" width="25.28515625" customWidth="1"/>
    <col min="6657" max="6657" width="7.42578125" bestFit="1" customWidth="1"/>
    <col min="6658" max="6658" width="8.42578125" bestFit="1" customWidth="1"/>
    <col min="6659" max="6664" width="25.28515625" customWidth="1"/>
    <col min="6913" max="6913" width="7.42578125" bestFit="1" customWidth="1"/>
    <col min="6914" max="6914" width="8.42578125" bestFit="1" customWidth="1"/>
    <col min="6915" max="6920" width="25.28515625" customWidth="1"/>
    <col min="7169" max="7169" width="7.42578125" bestFit="1" customWidth="1"/>
    <col min="7170" max="7170" width="8.42578125" bestFit="1" customWidth="1"/>
    <col min="7171" max="7176" width="25.28515625" customWidth="1"/>
    <col min="7425" max="7425" width="7.42578125" bestFit="1" customWidth="1"/>
    <col min="7426" max="7426" width="8.42578125" bestFit="1" customWidth="1"/>
    <col min="7427" max="7432" width="25.28515625" customWidth="1"/>
    <col min="7681" max="7681" width="7.42578125" bestFit="1" customWidth="1"/>
    <col min="7682" max="7682" width="8.42578125" bestFit="1" customWidth="1"/>
    <col min="7683" max="7688" width="25.28515625" customWidth="1"/>
    <col min="7937" max="7937" width="7.42578125" bestFit="1" customWidth="1"/>
    <col min="7938" max="7938" width="8.42578125" bestFit="1" customWidth="1"/>
    <col min="7939" max="7944" width="25.28515625" customWidth="1"/>
    <col min="8193" max="8193" width="7.42578125" bestFit="1" customWidth="1"/>
    <col min="8194" max="8194" width="8.42578125" bestFit="1" customWidth="1"/>
    <col min="8195" max="8200" width="25.28515625" customWidth="1"/>
    <col min="8449" max="8449" width="7.42578125" bestFit="1" customWidth="1"/>
    <col min="8450" max="8450" width="8.42578125" bestFit="1" customWidth="1"/>
    <col min="8451" max="8456" width="25.28515625" customWidth="1"/>
    <col min="8705" max="8705" width="7.42578125" bestFit="1" customWidth="1"/>
    <col min="8706" max="8706" width="8.42578125" bestFit="1" customWidth="1"/>
    <col min="8707" max="8712" width="25.28515625" customWidth="1"/>
    <col min="8961" max="8961" width="7.42578125" bestFit="1" customWidth="1"/>
    <col min="8962" max="8962" width="8.42578125" bestFit="1" customWidth="1"/>
    <col min="8963" max="8968" width="25.28515625" customWidth="1"/>
    <col min="9217" max="9217" width="7.42578125" bestFit="1" customWidth="1"/>
    <col min="9218" max="9218" width="8.42578125" bestFit="1" customWidth="1"/>
    <col min="9219" max="9224" width="25.28515625" customWidth="1"/>
    <col min="9473" max="9473" width="7.42578125" bestFit="1" customWidth="1"/>
    <col min="9474" max="9474" width="8.42578125" bestFit="1" customWidth="1"/>
    <col min="9475" max="9480" width="25.28515625" customWidth="1"/>
    <col min="9729" max="9729" width="7.42578125" bestFit="1" customWidth="1"/>
    <col min="9730" max="9730" width="8.42578125" bestFit="1" customWidth="1"/>
    <col min="9731" max="9736" width="25.28515625" customWidth="1"/>
    <col min="9985" max="9985" width="7.42578125" bestFit="1" customWidth="1"/>
    <col min="9986" max="9986" width="8.42578125" bestFit="1" customWidth="1"/>
    <col min="9987" max="9992" width="25.28515625" customWidth="1"/>
    <col min="10241" max="10241" width="7.42578125" bestFit="1" customWidth="1"/>
    <col min="10242" max="10242" width="8.42578125" bestFit="1" customWidth="1"/>
    <col min="10243" max="10248" width="25.28515625" customWidth="1"/>
    <col min="10497" max="10497" width="7.42578125" bestFit="1" customWidth="1"/>
    <col min="10498" max="10498" width="8.42578125" bestFit="1" customWidth="1"/>
    <col min="10499" max="10504" width="25.28515625" customWidth="1"/>
    <col min="10753" max="10753" width="7.42578125" bestFit="1" customWidth="1"/>
    <col min="10754" max="10754" width="8.42578125" bestFit="1" customWidth="1"/>
    <col min="10755" max="10760" width="25.28515625" customWidth="1"/>
    <col min="11009" max="11009" width="7.42578125" bestFit="1" customWidth="1"/>
    <col min="11010" max="11010" width="8.42578125" bestFit="1" customWidth="1"/>
    <col min="11011" max="11016" width="25.28515625" customWidth="1"/>
    <col min="11265" max="11265" width="7.42578125" bestFit="1" customWidth="1"/>
    <col min="11266" max="11266" width="8.42578125" bestFit="1" customWidth="1"/>
    <col min="11267" max="11272" width="25.28515625" customWidth="1"/>
    <col min="11521" max="11521" width="7.42578125" bestFit="1" customWidth="1"/>
    <col min="11522" max="11522" width="8.42578125" bestFit="1" customWidth="1"/>
    <col min="11523" max="11528" width="25.28515625" customWidth="1"/>
    <col min="11777" max="11777" width="7.42578125" bestFit="1" customWidth="1"/>
    <col min="11778" max="11778" width="8.42578125" bestFit="1" customWidth="1"/>
    <col min="11779" max="11784" width="25.28515625" customWidth="1"/>
    <col min="12033" max="12033" width="7.42578125" bestFit="1" customWidth="1"/>
    <col min="12034" max="12034" width="8.42578125" bestFit="1" customWidth="1"/>
    <col min="12035" max="12040" width="25.28515625" customWidth="1"/>
    <col min="12289" max="12289" width="7.42578125" bestFit="1" customWidth="1"/>
    <col min="12290" max="12290" width="8.42578125" bestFit="1" customWidth="1"/>
    <col min="12291" max="12296" width="25.28515625" customWidth="1"/>
    <col min="12545" max="12545" width="7.42578125" bestFit="1" customWidth="1"/>
    <col min="12546" max="12546" width="8.42578125" bestFit="1" customWidth="1"/>
    <col min="12547" max="12552" width="25.28515625" customWidth="1"/>
    <col min="12801" max="12801" width="7.42578125" bestFit="1" customWidth="1"/>
    <col min="12802" max="12802" width="8.42578125" bestFit="1" customWidth="1"/>
    <col min="12803" max="12808" width="25.28515625" customWidth="1"/>
    <col min="13057" max="13057" width="7.42578125" bestFit="1" customWidth="1"/>
    <col min="13058" max="13058" width="8.42578125" bestFit="1" customWidth="1"/>
    <col min="13059" max="13064" width="25.28515625" customWidth="1"/>
    <col min="13313" max="13313" width="7.42578125" bestFit="1" customWidth="1"/>
    <col min="13314" max="13314" width="8.42578125" bestFit="1" customWidth="1"/>
    <col min="13315" max="13320" width="25.28515625" customWidth="1"/>
    <col min="13569" max="13569" width="7.42578125" bestFit="1" customWidth="1"/>
    <col min="13570" max="13570" width="8.42578125" bestFit="1" customWidth="1"/>
    <col min="13571" max="13576" width="25.28515625" customWidth="1"/>
    <col min="13825" max="13825" width="7.42578125" bestFit="1" customWidth="1"/>
    <col min="13826" max="13826" width="8.42578125" bestFit="1" customWidth="1"/>
    <col min="13827" max="13832" width="25.28515625" customWidth="1"/>
    <col min="14081" max="14081" width="7.42578125" bestFit="1" customWidth="1"/>
    <col min="14082" max="14082" width="8.42578125" bestFit="1" customWidth="1"/>
    <col min="14083" max="14088" width="25.28515625" customWidth="1"/>
    <col min="14337" max="14337" width="7.42578125" bestFit="1" customWidth="1"/>
    <col min="14338" max="14338" width="8.42578125" bestFit="1" customWidth="1"/>
    <col min="14339" max="14344" width="25.28515625" customWidth="1"/>
    <col min="14593" max="14593" width="7.42578125" bestFit="1" customWidth="1"/>
    <col min="14594" max="14594" width="8.42578125" bestFit="1" customWidth="1"/>
    <col min="14595" max="14600" width="25.28515625" customWidth="1"/>
    <col min="14849" max="14849" width="7.42578125" bestFit="1" customWidth="1"/>
    <col min="14850" max="14850" width="8.42578125" bestFit="1" customWidth="1"/>
    <col min="14851" max="14856" width="25.28515625" customWidth="1"/>
    <col min="15105" max="15105" width="7.42578125" bestFit="1" customWidth="1"/>
    <col min="15106" max="15106" width="8.42578125" bestFit="1" customWidth="1"/>
    <col min="15107" max="15112" width="25.28515625" customWidth="1"/>
    <col min="15361" max="15361" width="7.42578125" bestFit="1" customWidth="1"/>
    <col min="15362" max="15362" width="8.42578125" bestFit="1" customWidth="1"/>
    <col min="15363" max="15368" width="25.28515625" customWidth="1"/>
    <col min="15617" max="15617" width="7.42578125" bestFit="1" customWidth="1"/>
    <col min="15618" max="15618" width="8.42578125" bestFit="1" customWidth="1"/>
    <col min="15619" max="15624" width="25.28515625" customWidth="1"/>
    <col min="15873" max="15873" width="7.42578125" bestFit="1" customWidth="1"/>
    <col min="15874" max="15874" width="8.42578125" bestFit="1" customWidth="1"/>
    <col min="15875" max="15880" width="25.28515625" customWidth="1"/>
    <col min="16129" max="16129" width="7.42578125" bestFit="1" customWidth="1"/>
    <col min="16130" max="16130" width="8.42578125" bestFit="1" customWidth="1"/>
    <col min="16131" max="16136" width="25.28515625" customWidth="1"/>
  </cols>
  <sheetData>
    <row r="1" spans="1:8" ht="15.75" x14ac:dyDescent="0.25">
      <c r="A1" s="202" t="s">
        <v>0</v>
      </c>
      <c r="B1" s="202"/>
      <c r="C1" s="202"/>
      <c r="D1" s="202"/>
      <c r="E1" s="202"/>
      <c r="F1" s="202"/>
      <c r="G1" s="202"/>
      <c r="H1" s="202"/>
    </row>
    <row r="2" spans="1:8" ht="18" x14ac:dyDescent="0.25">
      <c r="A2" s="1"/>
      <c r="B2" s="1"/>
      <c r="C2" s="1"/>
      <c r="D2" s="1"/>
      <c r="E2" s="1"/>
      <c r="F2" s="1"/>
      <c r="G2" s="1"/>
      <c r="H2" s="1"/>
    </row>
    <row r="3" spans="1:8" ht="15.75" x14ac:dyDescent="0.25">
      <c r="A3" s="202" t="s">
        <v>1</v>
      </c>
      <c r="B3" s="202"/>
      <c r="C3" s="202"/>
      <c r="D3" s="202"/>
      <c r="E3" s="202"/>
      <c r="F3" s="202"/>
      <c r="G3" s="202"/>
      <c r="H3" s="202"/>
    </row>
    <row r="4" spans="1:8" ht="18" x14ac:dyDescent="0.25">
      <c r="A4" s="1"/>
      <c r="B4" s="1"/>
      <c r="C4" s="1"/>
      <c r="D4" s="1"/>
      <c r="E4" s="1"/>
      <c r="F4" s="1"/>
      <c r="G4" s="3"/>
      <c r="H4" s="3"/>
    </row>
    <row r="5" spans="1:8" ht="15.75" x14ac:dyDescent="0.25">
      <c r="A5" s="202" t="s">
        <v>84</v>
      </c>
      <c r="B5" s="202"/>
      <c r="C5" s="202"/>
      <c r="D5" s="202"/>
      <c r="E5" s="202"/>
      <c r="F5" s="202"/>
      <c r="G5" s="202"/>
      <c r="H5" s="202"/>
    </row>
    <row r="6" spans="1:8" ht="18" x14ac:dyDescent="0.25">
      <c r="A6" s="1"/>
      <c r="B6" s="1"/>
      <c r="C6" s="1"/>
      <c r="D6" s="1"/>
      <c r="E6" s="1"/>
      <c r="F6" s="1"/>
      <c r="G6" s="3"/>
      <c r="H6" s="3"/>
    </row>
    <row r="7" spans="1:8" ht="25.5" x14ac:dyDescent="0.25">
      <c r="A7" s="92" t="s">
        <v>31</v>
      </c>
      <c r="B7" s="157" t="s">
        <v>32</v>
      </c>
      <c r="C7" s="157" t="s">
        <v>85</v>
      </c>
      <c r="D7" s="48" t="s">
        <v>34</v>
      </c>
      <c r="E7" s="47" t="s">
        <v>5</v>
      </c>
      <c r="F7" s="47" t="s">
        <v>35</v>
      </c>
      <c r="G7" s="47" t="s">
        <v>36</v>
      </c>
      <c r="H7" s="47" t="s">
        <v>37</v>
      </c>
    </row>
    <row r="8" spans="1:8" x14ac:dyDescent="0.25">
      <c r="A8" s="158"/>
      <c r="B8" s="159"/>
      <c r="C8" s="160" t="s">
        <v>86</v>
      </c>
      <c r="D8" s="159">
        <v>0</v>
      </c>
      <c r="E8" s="159">
        <v>0</v>
      </c>
      <c r="F8" s="159">
        <v>0</v>
      </c>
      <c r="G8" s="159">
        <v>0</v>
      </c>
      <c r="H8" s="159">
        <v>0</v>
      </c>
    </row>
    <row r="9" spans="1:8" ht="25.5" x14ac:dyDescent="0.25">
      <c r="A9" s="59">
        <v>8</v>
      </c>
      <c r="B9" s="59"/>
      <c r="C9" s="59" t="s">
        <v>87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</row>
    <row r="10" spans="1:8" x14ac:dyDescent="0.25">
      <c r="A10" s="59"/>
      <c r="B10" s="60">
        <v>84</v>
      </c>
      <c r="C10" s="60" t="s">
        <v>88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</row>
    <row r="11" spans="1:8" x14ac:dyDescent="0.25">
      <c r="A11" s="59"/>
      <c r="B11" s="60"/>
      <c r="C11" s="161"/>
      <c r="D11" s="61"/>
      <c r="E11" s="61"/>
      <c r="F11" s="61"/>
      <c r="G11" s="61"/>
      <c r="H11" s="61"/>
    </row>
    <row r="12" spans="1:8" x14ac:dyDescent="0.25">
      <c r="A12" s="59"/>
      <c r="B12" s="60"/>
      <c r="C12" s="160" t="s">
        <v>89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</row>
    <row r="13" spans="1:8" ht="25.5" x14ac:dyDescent="0.25">
      <c r="A13" s="70">
        <v>5</v>
      </c>
      <c r="B13" s="71"/>
      <c r="C13" s="72" t="s">
        <v>90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</row>
    <row r="14" spans="1:8" ht="25.5" x14ac:dyDescent="0.25">
      <c r="A14" s="60"/>
      <c r="B14" s="60">
        <v>54</v>
      </c>
      <c r="C14" s="162" t="s">
        <v>91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</row>
  </sheetData>
  <mergeCells count="3">
    <mergeCell ref="A1:H1"/>
    <mergeCell ref="A3:H3"/>
    <mergeCell ref="A5:H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6190E-A632-4AD0-A03C-C63834421913}">
  <dimension ref="A1:F23"/>
  <sheetViews>
    <sheetView workbookViewId="0">
      <selection activeCell="F29" sqref="F29"/>
    </sheetView>
  </sheetViews>
  <sheetFormatPr defaultRowHeight="15" x14ac:dyDescent="0.25"/>
  <cols>
    <col min="1" max="6" width="25.28515625" customWidth="1"/>
    <col min="257" max="262" width="25.28515625" customWidth="1"/>
    <col min="513" max="518" width="25.28515625" customWidth="1"/>
    <col min="769" max="774" width="25.28515625" customWidth="1"/>
    <col min="1025" max="1030" width="25.28515625" customWidth="1"/>
    <col min="1281" max="1286" width="25.28515625" customWidth="1"/>
    <col min="1537" max="1542" width="25.28515625" customWidth="1"/>
    <col min="1793" max="1798" width="25.28515625" customWidth="1"/>
    <col min="2049" max="2054" width="25.28515625" customWidth="1"/>
    <col min="2305" max="2310" width="25.28515625" customWidth="1"/>
    <col min="2561" max="2566" width="25.28515625" customWidth="1"/>
    <col min="2817" max="2822" width="25.28515625" customWidth="1"/>
    <col min="3073" max="3078" width="25.28515625" customWidth="1"/>
    <col min="3329" max="3334" width="25.28515625" customWidth="1"/>
    <col min="3585" max="3590" width="25.28515625" customWidth="1"/>
    <col min="3841" max="3846" width="25.28515625" customWidth="1"/>
    <col min="4097" max="4102" width="25.28515625" customWidth="1"/>
    <col min="4353" max="4358" width="25.28515625" customWidth="1"/>
    <col min="4609" max="4614" width="25.28515625" customWidth="1"/>
    <col min="4865" max="4870" width="25.28515625" customWidth="1"/>
    <col min="5121" max="5126" width="25.28515625" customWidth="1"/>
    <col min="5377" max="5382" width="25.28515625" customWidth="1"/>
    <col min="5633" max="5638" width="25.28515625" customWidth="1"/>
    <col min="5889" max="5894" width="25.28515625" customWidth="1"/>
    <col min="6145" max="6150" width="25.28515625" customWidth="1"/>
    <col min="6401" max="6406" width="25.28515625" customWidth="1"/>
    <col min="6657" max="6662" width="25.28515625" customWidth="1"/>
    <col min="6913" max="6918" width="25.28515625" customWidth="1"/>
    <col min="7169" max="7174" width="25.28515625" customWidth="1"/>
    <col min="7425" max="7430" width="25.28515625" customWidth="1"/>
    <col min="7681" max="7686" width="25.28515625" customWidth="1"/>
    <col min="7937" max="7942" width="25.28515625" customWidth="1"/>
    <col min="8193" max="8198" width="25.28515625" customWidth="1"/>
    <col min="8449" max="8454" width="25.28515625" customWidth="1"/>
    <col min="8705" max="8710" width="25.28515625" customWidth="1"/>
    <col min="8961" max="8966" width="25.28515625" customWidth="1"/>
    <col min="9217" max="9222" width="25.28515625" customWidth="1"/>
    <col min="9473" max="9478" width="25.28515625" customWidth="1"/>
    <col min="9729" max="9734" width="25.28515625" customWidth="1"/>
    <col min="9985" max="9990" width="25.28515625" customWidth="1"/>
    <col min="10241" max="10246" width="25.28515625" customWidth="1"/>
    <col min="10497" max="10502" width="25.28515625" customWidth="1"/>
    <col min="10753" max="10758" width="25.28515625" customWidth="1"/>
    <col min="11009" max="11014" width="25.28515625" customWidth="1"/>
    <col min="11265" max="11270" width="25.28515625" customWidth="1"/>
    <col min="11521" max="11526" width="25.28515625" customWidth="1"/>
    <col min="11777" max="11782" width="25.28515625" customWidth="1"/>
    <col min="12033" max="12038" width="25.28515625" customWidth="1"/>
    <col min="12289" max="12294" width="25.28515625" customWidth="1"/>
    <col min="12545" max="12550" width="25.28515625" customWidth="1"/>
    <col min="12801" max="12806" width="25.28515625" customWidth="1"/>
    <col min="13057" max="13062" width="25.28515625" customWidth="1"/>
    <col min="13313" max="13318" width="25.28515625" customWidth="1"/>
    <col min="13569" max="13574" width="25.28515625" customWidth="1"/>
    <col min="13825" max="13830" width="25.28515625" customWidth="1"/>
    <col min="14081" max="14086" width="25.28515625" customWidth="1"/>
    <col min="14337" max="14342" width="25.28515625" customWidth="1"/>
    <col min="14593" max="14598" width="25.28515625" customWidth="1"/>
    <col min="14849" max="14854" width="25.28515625" customWidth="1"/>
    <col min="15105" max="15110" width="25.28515625" customWidth="1"/>
    <col min="15361" max="15366" width="25.28515625" customWidth="1"/>
    <col min="15617" max="15622" width="25.28515625" customWidth="1"/>
    <col min="15873" max="15878" width="25.28515625" customWidth="1"/>
    <col min="16129" max="16134" width="25.28515625" customWidth="1"/>
  </cols>
  <sheetData>
    <row r="1" spans="1:6" ht="15.75" x14ac:dyDescent="0.25">
      <c r="A1" s="202" t="s">
        <v>0</v>
      </c>
      <c r="B1" s="202"/>
      <c r="C1" s="202"/>
      <c r="D1" s="202"/>
      <c r="E1" s="202"/>
      <c r="F1" s="202"/>
    </row>
    <row r="2" spans="1:6" ht="18" x14ac:dyDescent="0.25">
      <c r="A2" s="1"/>
      <c r="B2" s="1"/>
      <c r="C2" s="1"/>
      <c r="D2" s="1"/>
      <c r="E2" s="1"/>
      <c r="F2" s="1"/>
    </row>
    <row r="3" spans="1:6" ht="15.75" x14ac:dyDescent="0.25">
      <c r="A3" s="202" t="s">
        <v>1</v>
      </c>
      <c r="B3" s="202"/>
      <c r="C3" s="202"/>
      <c r="D3" s="202"/>
      <c r="E3" s="202"/>
      <c r="F3" s="202"/>
    </row>
    <row r="4" spans="1:6" ht="18" x14ac:dyDescent="0.25">
      <c r="A4" s="1"/>
      <c r="B4" s="1"/>
      <c r="C4" s="1"/>
      <c r="D4" s="1"/>
      <c r="E4" s="3"/>
      <c r="F4" s="3"/>
    </row>
    <row r="5" spans="1:6" ht="15.75" x14ac:dyDescent="0.25">
      <c r="A5" s="202" t="s">
        <v>92</v>
      </c>
      <c r="B5" s="202"/>
      <c r="C5" s="202"/>
      <c r="D5" s="202"/>
      <c r="E5" s="202"/>
      <c r="F5" s="202"/>
    </row>
    <row r="6" spans="1:6" ht="18" x14ac:dyDescent="0.25">
      <c r="A6" s="1"/>
      <c r="B6" s="1"/>
      <c r="C6" s="1"/>
      <c r="D6" s="1"/>
      <c r="E6" s="3"/>
      <c r="F6" s="3"/>
    </row>
    <row r="7" spans="1:6" ht="26.25" thickBot="1" x14ac:dyDescent="0.3">
      <c r="A7" s="48" t="s">
        <v>56</v>
      </c>
      <c r="B7" s="48" t="s">
        <v>34</v>
      </c>
      <c r="C7" s="47" t="s">
        <v>5</v>
      </c>
      <c r="D7" s="47" t="s">
        <v>35</v>
      </c>
      <c r="E7" s="47" t="s">
        <v>36</v>
      </c>
      <c r="F7" s="47" t="s">
        <v>37</v>
      </c>
    </row>
    <row r="8" spans="1:6" ht="15.75" thickBot="1" x14ac:dyDescent="0.3">
      <c r="A8" s="163" t="s">
        <v>86</v>
      </c>
      <c r="B8" s="164">
        <v>0</v>
      </c>
      <c r="C8" s="164">
        <v>0</v>
      </c>
      <c r="D8" s="164">
        <v>0</v>
      </c>
      <c r="E8" s="164">
        <v>0</v>
      </c>
      <c r="F8" s="165">
        <v>0</v>
      </c>
    </row>
    <row r="9" spans="1:6" ht="25.5" x14ac:dyDescent="0.25">
      <c r="A9" s="56" t="s">
        <v>93</v>
      </c>
      <c r="B9" s="166">
        <v>0</v>
      </c>
      <c r="C9" s="166">
        <v>0</v>
      </c>
      <c r="D9" s="166">
        <v>0</v>
      </c>
      <c r="E9" s="166">
        <v>0</v>
      </c>
      <c r="F9" s="166">
        <v>0</v>
      </c>
    </row>
    <row r="10" spans="1:6" ht="25.5" x14ac:dyDescent="0.25">
      <c r="A10" s="167" t="s">
        <v>94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</row>
    <row r="11" spans="1:6" ht="15.75" thickBot="1" x14ac:dyDescent="0.3">
      <c r="A11" s="168"/>
      <c r="B11" s="169"/>
      <c r="C11" s="170"/>
      <c r="D11" s="170"/>
      <c r="E11" s="170"/>
      <c r="F11" s="170"/>
    </row>
    <row r="12" spans="1:6" ht="15.75" thickBot="1" x14ac:dyDescent="0.3">
      <c r="A12" s="163" t="s">
        <v>89</v>
      </c>
      <c r="B12" s="164">
        <v>0</v>
      </c>
      <c r="C12" s="164">
        <v>0</v>
      </c>
      <c r="D12" s="164">
        <v>0</v>
      </c>
      <c r="E12" s="164">
        <v>0</v>
      </c>
      <c r="F12" s="165">
        <v>0</v>
      </c>
    </row>
    <row r="13" spans="1:6" x14ac:dyDescent="0.25">
      <c r="A13" s="80" t="s">
        <v>57</v>
      </c>
      <c r="B13" s="166">
        <v>0</v>
      </c>
      <c r="C13" s="166">
        <v>0</v>
      </c>
      <c r="D13" s="166">
        <v>0</v>
      </c>
      <c r="E13" s="166">
        <v>0</v>
      </c>
      <c r="F13" s="166">
        <v>0</v>
      </c>
    </row>
    <row r="14" spans="1:6" x14ac:dyDescent="0.25">
      <c r="A14" s="83" t="s">
        <v>58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</row>
    <row r="15" spans="1:6" x14ac:dyDescent="0.25">
      <c r="A15" s="72" t="s">
        <v>59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</row>
    <row r="16" spans="1:6" x14ac:dyDescent="0.25">
      <c r="A16" s="83" t="s">
        <v>95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</row>
    <row r="17" spans="1:6" ht="25.5" x14ac:dyDescent="0.25">
      <c r="A17" s="59" t="s">
        <v>61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</row>
    <row r="18" spans="1:6" ht="25.5" x14ac:dyDescent="0.25">
      <c r="A18" s="85" t="s">
        <v>96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</row>
    <row r="19" spans="1:6" x14ac:dyDescent="0.25">
      <c r="A19" s="171" t="s">
        <v>97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</row>
    <row r="20" spans="1:6" x14ac:dyDescent="0.25">
      <c r="A20" s="172" t="s">
        <v>98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</row>
    <row r="21" spans="1:6" x14ac:dyDescent="0.25">
      <c r="A21" s="171" t="s">
        <v>99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</row>
    <row r="22" spans="1:6" x14ac:dyDescent="0.25">
      <c r="A22" s="172" t="s">
        <v>100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</row>
    <row r="23" spans="1:6" x14ac:dyDescent="0.25">
      <c r="A23" s="173"/>
    </row>
  </sheetData>
  <mergeCells count="3">
    <mergeCell ref="A1:F1"/>
    <mergeCell ref="A3:F3"/>
    <mergeCell ref="A5:F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6B02-4BEC-4521-826D-65C60EFFA382}">
  <dimension ref="A1:T42"/>
  <sheetViews>
    <sheetView tabSelected="1" workbookViewId="0">
      <selection activeCell="H24" sqref="H2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5.28515625" customWidth="1"/>
    <col min="6" max="6" width="25.28515625" style="46" customWidth="1"/>
    <col min="7" max="9" width="25.28515625" customWidth="1"/>
    <col min="257" max="257" width="7.42578125" bestFit="1" customWidth="1"/>
    <col min="258" max="258" width="8.42578125" bestFit="1" customWidth="1"/>
    <col min="259" max="259" width="8.7109375" customWidth="1"/>
    <col min="260" max="260" width="30" customWidth="1"/>
    <col min="261" max="265" width="25.28515625" customWidth="1"/>
    <col min="513" max="513" width="7.42578125" bestFit="1" customWidth="1"/>
    <col min="514" max="514" width="8.42578125" bestFit="1" customWidth="1"/>
    <col min="515" max="515" width="8.7109375" customWidth="1"/>
    <col min="516" max="516" width="30" customWidth="1"/>
    <col min="517" max="521" width="25.28515625" customWidth="1"/>
    <col min="769" max="769" width="7.42578125" bestFit="1" customWidth="1"/>
    <col min="770" max="770" width="8.42578125" bestFit="1" customWidth="1"/>
    <col min="771" max="771" width="8.7109375" customWidth="1"/>
    <col min="772" max="772" width="30" customWidth="1"/>
    <col min="773" max="777" width="25.28515625" customWidth="1"/>
    <col min="1025" max="1025" width="7.42578125" bestFit="1" customWidth="1"/>
    <col min="1026" max="1026" width="8.42578125" bestFit="1" customWidth="1"/>
    <col min="1027" max="1027" width="8.7109375" customWidth="1"/>
    <col min="1028" max="1028" width="30" customWidth="1"/>
    <col min="1029" max="1033" width="25.28515625" customWidth="1"/>
    <col min="1281" max="1281" width="7.42578125" bestFit="1" customWidth="1"/>
    <col min="1282" max="1282" width="8.42578125" bestFit="1" customWidth="1"/>
    <col min="1283" max="1283" width="8.7109375" customWidth="1"/>
    <col min="1284" max="1284" width="30" customWidth="1"/>
    <col min="1285" max="1289" width="25.28515625" customWidth="1"/>
    <col min="1537" max="1537" width="7.42578125" bestFit="1" customWidth="1"/>
    <col min="1538" max="1538" width="8.42578125" bestFit="1" customWidth="1"/>
    <col min="1539" max="1539" width="8.7109375" customWidth="1"/>
    <col min="1540" max="1540" width="30" customWidth="1"/>
    <col min="1541" max="1545" width="25.28515625" customWidth="1"/>
    <col min="1793" max="1793" width="7.42578125" bestFit="1" customWidth="1"/>
    <col min="1794" max="1794" width="8.42578125" bestFit="1" customWidth="1"/>
    <col min="1795" max="1795" width="8.7109375" customWidth="1"/>
    <col min="1796" max="1796" width="30" customWidth="1"/>
    <col min="1797" max="1801" width="25.28515625" customWidth="1"/>
    <col min="2049" max="2049" width="7.42578125" bestFit="1" customWidth="1"/>
    <col min="2050" max="2050" width="8.42578125" bestFit="1" customWidth="1"/>
    <col min="2051" max="2051" width="8.7109375" customWidth="1"/>
    <col min="2052" max="2052" width="30" customWidth="1"/>
    <col min="2053" max="2057" width="25.28515625" customWidth="1"/>
    <col min="2305" max="2305" width="7.42578125" bestFit="1" customWidth="1"/>
    <col min="2306" max="2306" width="8.42578125" bestFit="1" customWidth="1"/>
    <col min="2307" max="2307" width="8.7109375" customWidth="1"/>
    <col min="2308" max="2308" width="30" customWidth="1"/>
    <col min="2309" max="2313" width="25.28515625" customWidth="1"/>
    <col min="2561" max="2561" width="7.42578125" bestFit="1" customWidth="1"/>
    <col min="2562" max="2562" width="8.42578125" bestFit="1" customWidth="1"/>
    <col min="2563" max="2563" width="8.7109375" customWidth="1"/>
    <col min="2564" max="2564" width="30" customWidth="1"/>
    <col min="2565" max="2569" width="25.28515625" customWidth="1"/>
    <col min="2817" max="2817" width="7.42578125" bestFit="1" customWidth="1"/>
    <col min="2818" max="2818" width="8.42578125" bestFit="1" customWidth="1"/>
    <col min="2819" max="2819" width="8.7109375" customWidth="1"/>
    <col min="2820" max="2820" width="30" customWidth="1"/>
    <col min="2821" max="2825" width="25.28515625" customWidth="1"/>
    <col min="3073" max="3073" width="7.42578125" bestFit="1" customWidth="1"/>
    <col min="3074" max="3074" width="8.42578125" bestFit="1" customWidth="1"/>
    <col min="3075" max="3075" width="8.7109375" customWidth="1"/>
    <col min="3076" max="3076" width="30" customWidth="1"/>
    <col min="3077" max="3081" width="25.28515625" customWidth="1"/>
    <col min="3329" max="3329" width="7.42578125" bestFit="1" customWidth="1"/>
    <col min="3330" max="3330" width="8.42578125" bestFit="1" customWidth="1"/>
    <col min="3331" max="3331" width="8.7109375" customWidth="1"/>
    <col min="3332" max="3332" width="30" customWidth="1"/>
    <col min="3333" max="3337" width="25.28515625" customWidth="1"/>
    <col min="3585" max="3585" width="7.42578125" bestFit="1" customWidth="1"/>
    <col min="3586" max="3586" width="8.42578125" bestFit="1" customWidth="1"/>
    <col min="3587" max="3587" width="8.7109375" customWidth="1"/>
    <col min="3588" max="3588" width="30" customWidth="1"/>
    <col min="3589" max="3593" width="25.28515625" customWidth="1"/>
    <col min="3841" max="3841" width="7.42578125" bestFit="1" customWidth="1"/>
    <col min="3842" max="3842" width="8.42578125" bestFit="1" customWidth="1"/>
    <col min="3843" max="3843" width="8.7109375" customWidth="1"/>
    <col min="3844" max="3844" width="30" customWidth="1"/>
    <col min="3845" max="3849" width="25.28515625" customWidth="1"/>
    <col min="4097" max="4097" width="7.42578125" bestFit="1" customWidth="1"/>
    <col min="4098" max="4098" width="8.42578125" bestFit="1" customWidth="1"/>
    <col min="4099" max="4099" width="8.7109375" customWidth="1"/>
    <col min="4100" max="4100" width="30" customWidth="1"/>
    <col min="4101" max="4105" width="25.28515625" customWidth="1"/>
    <col min="4353" max="4353" width="7.42578125" bestFit="1" customWidth="1"/>
    <col min="4354" max="4354" width="8.42578125" bestFit="1" customWidth="1"/>
    <col min="4355" max="4355" width="8.7109375" customWidth="1"/>
    <col min="4356" max="4356" width="30" customWidth="1"/>
    <col min="4357" max="4361" width="25.28515625" customWidth="1"/>
    <col min="4609" max="4609" width="7.42578125" bestFit="1" customWidth="1"/>
    <col min="4610" max="4610" width="8.42578125" bestFit="1" customWidth="1"/>
    <col min="4611" max="4611" width="8.7109375" customWidth="1"/>
    <col min="4612" max="4612" width="30" customWidth="1"/>
    <col min="4613" max="4617" width="25.28515625" customWidth="1"/>
    <col min="4865" max="4865" width="7.42578125" bestFit="1" customWidth="1"/>
    <col min="4866" max="4866" width="8.42578125" bestFit="1" customWidth="1"/>
    <col min="4867" max="4867" width="8.7109375" customWidth="1"/>
    <col min="4868" max="4868" width="30" customWidth="1"/>
    <col min="4869" max="4873" width="25.28515625" customWidth="1"/>
    <col min="5121" max="5121" width="7.42578125" bestFit="1" customWidth="1"/>
    <col min="5122" max="5122" width="8.42578125" bestFit="1" customWidth="1"/>
    <col min="5123" max="5123" width="8.7109375" customWidth="1"/>
    <col min="5124" max="5124" width="30" customWidth="1"/>
    <col min="5125" max="5129" width="25.28515625" customWidth="1"/>
    <col min="5377" max="5377" width="7.42578125" bestFit="1" customWidth="1"/>
    <col min="5378" max="5378" width="8.42578125" bestFit="1" customWidth="1"/>
    <col min="5379" max="5379" width="8.7109375" customWidth="1"/>
    <col min="5380" max="5380" width="30" customWidth="1"/>
    <col min="5381" max="5385" width="25.28515625" customWidth="1"/>
    <col min="5633" max="5633" width="7.42578125" bestFit="1" customWidth="1"/>
    <col min="5634" max="5634" width="8.42578125" bestFit="1" customWidth="1"/>
    <col min="5635" max="5635" width="8.7109375" customWidth="1"/>
    <col min="5636" max="5636" width="30" customWidth="1"/>
    <col min="5637" max="5641" width="25.28515625" customWidth="1"/>
    <col min="5889" max="5889" width="7.42578125" bestFit="1" customWidth="1"/>
    <col min="5890" max="5890" width="8.42578125" bestFit="1" customWidth="1"/>
    <col min="5891" max="5891" width="8.7109375" customWidth="1"/>
    <col min="5892" max="5892" width="30" customWidth="1"/>
    <col min="5893" max="5897" width="25.28515625" customWidth="1"/>
    <col min="6145" max="6145" width="7.42578125" bestFit="1" customWidth="1"/>
    <col min="6146" max="6146" width="8.42578125" bestFit="1" customWidth="1"/>
    <col min="6147" max="6147" width="8.7109375" customWidth="1"/>
    <col min="6148" max="6148" width="30" customWidth="1"/>
    <col min="6149" max="6153" width="25.28515625" customWidth="1"/>
    <col min="6401" max="6401" width="7.42578125" bestFit="1" customWidth="1"/>
    <col min="6402" max="6402" width="8.42578125" bestFit="1" customWidth="1"/>
    <col min="6403" max="6403" width="8.7109375" customWidth="1"/>
    <col min="6404" max="6404" width="30" customWidth="1"/>
    <col min="6405" max="6409" width="25.28515625" customWidth="1"/>
    <col min="6657" max="6657" width="7.42578125" bestFit="1" customWidth="1"/>
    <col min="6658" max="6658" width="8.42578125" bestFit="1" customWidth="1"/>
    <col min="6659" max="6659" width="8.7109375" customWidth="1"/>
    <col min="6660" max="6660" width="30" customWidth="1"/>
    <col min="6661" max="6665" width="25.28515625" customWidth="1"/>
    <col min="6913" max="6913" width="7.42578125" bestFit="1" customWidth="1"/>
    <col min="6914" max="6914" width="8.42578125" bestFit="1" customWidth="1"/>
    <col min="6915" max="6915" width="8.7109375" customWidth="1"/>
    <col min="6916" max="6916" width="30" customWidth="1"/>
    <col min="6917" max="6921" width="25.28515625" customWidth="1"/>
    <col min="7169" max="7169" width="7.42578125" bestFit="1" customWidth="1"/>
    <col min="7170" max="7170" width="8.42578125" bestFit="1" customWidth="1"/>
    <col min="7171" max="7171" width="8.7109375" customWidth="1"/>
    <col min="7172" max="7172" width="30" customWidth="1"/>
    <col min="7173" max="7177" width="25.28515625" customWidth="1"/>
    <col min="7425" max="7425" width="7.42578125" bestFit="1" customWidth="1"/>
    <col min="7426" max="7426" width="8.42578125" bestFit="1" customWidth="1"/>
    <col min="7427" max="7427" width="8.7109375" customWidth="1"/>
    <col min="7428" max="7428" width="30" customWidth="1"/>
    <col min="7429" max="7433" width="25.28515625" customWidth="1"/>
    <col min="7681" max="7681" width="7.42578125" bestFit="1" customWidth="1"/>
    <col min="7682" max="7682" width="8.42578125" bestFit="1" customWidth="1"/>
    <col min="7683" max="7683" width="8.7109375" customWidth="1"/>
    <col min="7684" max="7684" width="30" customWidth="1"/>
    <col min="7685" max="7689" width="25.28515625" customWidth="1"/>
    <col min="7937" max="7937" width="7.42578125" bestFit="1" customWidth="1"/>
    <col min="7938" max="7938" width="8.42578125" bestFit="1" customWidth="1"/>
    <col min="7939" max="7939" width="8.7109375" customWidth="1"/>
    <col min="7940" max="7940" width="30" customWidth="1"/>
    <col min="7941" max="7945" width="25.28515625" customWidth="1"/>
    <col min="8193" max="8193" width="7.42578125" bestFit="1" customWidth="1"/>
    <col min="8194" max="8194" width="8.42578125" bestFit="1" customWidth="1"/>
    <col min="8195" max="8195" width="8.7109375" customWidth="1"/>
    <col min="8196" max="8196" width="30" customWidth="1"/>
    <col min="8197" max="8201" width="25.28515625" customWidth="1"/>
    <col min="8449" max="8449" width="7.42578125" bestFit="1" customWidth="1"/>
    <col min="8450" max="8450" width="8.42578125" bestFit="1" customWidth="1"/>
    <col min="8451" max="8451" width="8.7109375" customWidth="1"/>
    <col min="8452" max="8452" width="30" customWidth="1"/>
    <col min="8453" max="8457" width="25.28515625" customWidth="1"/>
    <col min="8705" max="8705" width="7.42578125" bestFit="1" customWidth="1"/>
    <col min="8706" max="8706" width="8.42578125" bestFit="1" customWidth="1"/>
    <col min="8707" max="8707" width="8.7109375" customWidth="1"/>
    <col min="8708" max="8708" width="30" customWidth="1"/>
    <col min="8709" max="8713" width="25.28515625" customWidth="1"/>
    <col min="8961" max="8961" width="7.42578125" bestFit="1" customWidth="1"/>
    <col min="8962" max="8962" width="8.42578125" bestFit="1" customWidth="1"/>
    <col min="8963" max="8963" width="8.7109375" customWidth="1"/>
    <col min="8964" max="8964" width="30" customWidth="1"/>
    <col min="8965" max="8969" width="25.28515625" customWidth="1"/>
    <col min="9217" max="9217" width="7.42578125" bestFit="1" customWidth="1"/>
    <col min="9218" max="9218" width="8.42578125" bestFit="1" customWidth="1"/>
    <col min="9219" max="9219" width="8.7109375" customWidth="1"/>
    <col min="9220" max="9220" width="30" customWidth="1"/>
    <col min="9221" max="9225" width="25.28515625" customWidth="1"/>
    <col min="9473" max="9473" width="7.42578125" bestFit="1" customWidth="1"/>
    <col min="9474" max="9474" width="8.42578125" bestFit="1" customWidth="1"/>
    <col min="9475" max="9475" width="8.7109375" customWidth="1"/>
    <col min="9476" max="9476" width="30" customWidth="1"/>
    <col min="9477" max="9481" width="25.28515625" customWidth="1"/>
    <col min="9729" max="9729" width="7.42578125" bestFit="1" customWidth="1"/>
    <col min="9730" max="9730" width="8.42578125" bestFit="1" customWidth="1"/>
    <col min="9731" max="9731" width="8.7109375" customWidth="1"/>
    <col min="9732" max="9732" width="30" customWidth="1"/>
    <col min="9733" max="9737" width="25.28515625" customWidth="1"/>
    <col min="9985" max="9985" width="7.42578125" bestFit="1" customWidth="1"/>
    <col min="9986" max="9986" width="8.42578125" bestFit="1" customWidth="1"/>
    <col min="9987" max="9987" width="8.7109375" customWidth="1"/>
    <col min="9988" max="9988" width="30" customWidth="1"/>
    <col min="9989" max="9993" width="25.28515625" customWidth="1"/>
    <col min="10241" max="10241" width="7.42578125" bestFit="1" customWidth="1"/>
    <col min="10242" max="10242" width="8.42578125" bestFit="1" customWidth="1"/>
    <col min="10243" max="10243" width="8.7109375" customWidth="1"/>
    <col min="10244" max="10244" width="30" customWidth="1"/>
    <col min="10245" max="10249" width="25.28515625" customWidth="1"/>
    <col min="10497" max="10497" width="7.42578125" bestFit="1" customWidth="1"/>
    <col min="10498" max="10498" width="8.42578125" bestFit="1" customWidth="1"/>
    <col min="10499" max="10499" width="8.7109375" customWidth="1"/>
    <col min="10500" max="10500" width="30" customWidth="1"/>
    <col min="10501" max="10505" width="25.28515625" customWidth="1"/>
    <col min="10753" max="10753" width="7.42578125" bestFit="1" customWidth="1"/>
    <col min="10754" max="10754" width="8.42578125" bestFit="1" customWidth="1"/>
    <col min="10755" max="10755" width="8.7109375" customWidth="1"/>
    <col min="10756" max="10756" width="30" customWidth="1"/>
    <col min="10757" max="10761" width="25.28515625" customWidth="1"/>
    <col min="11009" max="11009" width="7.42578125" bestFit="1" customWidth="1"/>
    <col min="11010" max="11010" width="8.42578125" bestFit="1" customWidth="1"/>
    <col min="11011" max="11011" width="8.7109375" customWidth="1"/>
    <col min="11012" max="11012" width="30" customWidth="1"/>
    <col min="11013" max="11017" width="25.28515625" customWidth="1"/>
    <col min="11265" max="11265" width="7.42578125" bestFit="1" customWidth="1"/>
    <col min="11266" max="11266" width="8.42578125" bestFit="1" customWidth="1"/>
    <col min="11267" max="11267" width="8.7109375" customWidth="1"/>
    <col min="11268" max="11268" width="30" customWidth="1"/>
    <col min="11269" max="11273" width="25.28515625" customWidth="1"/>
    <col min="11521" max="11521" width="7.42578125" bestFit="1" customWidth="1"/>
    <col min="11522" max="11522" width="8.42578125" bestFit="1" customWidth="1"/>
    <col min="11523" max="11523" width="8.7109375" customWidth="1"/>
    <col min="11524" max="11524" width="30" customWidth="1"/>
    <col min="11525" max="11529" width="25.28515625" customWidth="1"/>
    <col min="11777" max="11777" width="7.42578125" bestFit="1" customWidth="1"/>
    <col min="11778" max="11778" width="8.42578125" bestFit="1" customWidth="1"/>
    <col min="11779" max="11779" width="8.7109375" customWidth="1"/>
    <col min="11780" max="11780" width="30" customWidth="1"/>
    <col min="11781" max="11785" width="25.28515625" customWidth="1"/>
    <col min="12033" max="12033" width="7.42578125" bestFit="1" customWidth="1"/>
    <col min="12034" max="12034" width="8.42578125" bestFit="1" customWidth="1"/>
    <col min="12035" max="12035" width="8.7109375" customWidth="1"/>
    <col min="12036" max="12036" width="30" customWidth="1"/>
    <col min="12037" max="12041" width="25.28515625" customWidth="1"/>
    <col min="12289" max="12289" width="7.42578125" bestFit="1" customWidth="1"/>
    <col min="12290" max="12290" width="8.42578125" bestFit="1" customWidth="1"/>
    <col min="12291" max="12291" width="8.7109375" customWidth="1"/>
    <col min="12292" max="12292" width="30" customWidth="1"/>
    <col min="12293" max="12297" width="25.28515625" customWidth="1"/>
    <col min="12545" max="12545" width="7.42578125" bestFit="1" customWidth="1"/>
    <col min="12546" max="12546" width="8.42578125" bestFit="1" customWidth="1"/>
    <col min="12547" max="12547" width="8.7109375" customWidth="1"/>
    <col min="12548" max="12548" width="30" customWidth="1"/>
    <col min="12549" max="12553" width="25.28515625" customWidth="1"/>
    <col min="12801" max="12801" width="7.42578125" bestFit="1" customWidth="1"/>
    <col min="12802" max="12802" width="8.42578125" bestFit="1" customWidth="1"/>
    <col min="12803" max="12803" width="8.7109375" customWidth="1"/>
    <col min="12804" max="12804" width="30" customWidth="1"/>
    <col min="12805" max="12809" width="25.28515625" customWidth="1"/>
    <col min="13057" max="13057" width="7.42578125" bestFit="1" customWidth="1"/>
    <col min="13058" max="13058" width="8.42578125" bestFit="1" customWidth="1"/>
    <col min="13059" max="13059" width="8.7109375" customWidth="1"/>
    <col min="13060" max="13060" width="30" customWidth="1"/>
    <col min="13061" max="13065" width="25.28515625" customWidth="1"/>
    <col min="13313" max="13313" width="7.42578125" bestFit="1" customWidth="1"/>
    <col min="13314" max="13314" width="8.42578125" bestFit="1" customWidth="1"/>
    <col min="13315" max="13315" width="8.7109375" customWidth="1"/>
    <col min="13316" max="13316" width="30" customWidth="1"/>
    <col min="13317" max="13321" width="25.28515625" customWidth="1"/>
    <col min="13569" max="13569" width="7.42578125" bestFit="1" customWidth="1"/>
    <col min="13570" max="13570" width="8.42578125" bestFit="1" customWidth="1"/>
    <col min="13571" max="13571" width="8.7109375" customWidth="1"/>
    <col min="13572" max="13572" width="30" customWidth="1"/>
    <col min="13573" max="13577" width="25.28515625" customWidth="1"/>
    <col min="13825" max="13825" width="7.42578125" bestFit="1" customWidth="1"/>
    <col min="13826" max="13826" width="8.42578125" bestFit="1" customWidth="1"/>
    <col min="13827" max="13827" width="8.7109375" customWidth="1"/>
    <col min="13828" max="13828" width="30" customWidth="1"/>
    <col min="13829" max="13833" width="25.28515625" customWidth="1"/>
    <col min="14081" max="14081" width="7.42578125" bestFit="1" customWidth="1"/>
    <col min="14082" max="14082" width="8.42578125" bestFit="1" customWidth="1"/>
    <col min="14083" max="14083" width="8.7109375" customWidth="1"/>
    <col min="14084" max="14084" width="30" customWidth="1"/>
    <col min="14085" max="14089" width="25.28515625" customWidth="1"/>
    <col min="14337" max="14337" width="7.42578125" bestFit="1" customWidth="1"/>
    <col min="14338" max="14338" width="8.42578125" bestFit="1" customWidth="1"/>
    <col min="14339" max="14339" width="8.7109375" customWidth="1"/>
    <col min="14340" max="14340" width="30" customWidth="1"/>
    <col min="14341" max="14345" width="25.28515625" customWidth="1"/>
    <col min="14593" max="14593" width="7.42578125" bestFit="1" customWidth="1"/>
    <col min="14594" max="14594" width="8.42578125" bestFit="1" customWidth="1"/>
    <col min="14595" max="14595" width="8.7109375" customWidth="1"/>
    <col min="14596" max="14596" width="30" customWidth="1"/>
    <col min="14597" max="14601" width="25.28515625" customWidth="1"/>
    <col min="14849" max="14849" width="7.42578125" bestFit="1" customWidth="1"/>
    <col min="14850" max="14850" width="8.42578125" bestFit="1" customWidth="1"/>
    <col min="14851" max="14851" width="8.7109375" customWidth="1"/>
    <col min="14852" max="14852" width="30" customWidth="1"/>
    <col min="14853" max="14857" width="25.28515625" customWidth="1"/>
    <col min="15105" max="15105" width="7.42578125" bestFit="1" customWidth="1"/>
    <col min="15106" max="15106" width="8.42578125" bestFit="1" customWidth="1"/>
    <col min="15107" max="15107" width="8.7109375" customWidth="1"/>
    <col min="15108" max="15108" width="30" customWidth="1"/>
    <col min="15109" max="15113" width="25.28515625" customWidth="1"/>
    <col min="15361" max="15361" width="7.42578125" bestFit="1" customWidth="1"/>
    <col min="15362" max="15362" width="8.42578125" bestFit="1" customWidth="1"/>
    <col min="15363" max="15363" width="8.7109375" customWidth="1"/>
    <col min="15364" max="15364" width="30" customWidth="1"/>
    <col min="15365" max="15369" width="25.28515625" customWidth="1"/>
    <col min="15617" max="15617" width="7.42578125" bestFit="1" customWidth="1"/>
    <col min="15618" max="15618" width="8.42578125" bestFit="1" customWidth="1"/>
    <col min="15619" max="15619" width="8.7109375" customWidth="1"/>
    <col min="15620" max="15620" width="30" customWidth="1"/>
    <col min="15621" max="15625" width="25.28515625" customWidth="1"/>
    <col min="15873" max="15873" width="7.42578125" bestFit="1" customWidth="1"/>
    <col min="15874" max="15874" width="8.42578125" bestFit="1" customWidth="1"/>
    <col min="15875" max="15875" width="8.7109375" customWidth="1"/>
    <col min="15876" max="15876" width="30" customWidth="1"/>
    <col min="15877" max="15881" width="25.28515625" customWidth="1"/>
    <col min="16129" max="16129" width="7.42578125" bestFit="1" customWidth="1"/>
    <col min="16130" max="16130" width="8.42578125" bestFit="1" customWidth="1"/>
    <col min="16131" max="16131" width="8.7109375" customWidth="1"/>
    <col min="16132" max="16132" width="30" customWidth="1"/>
    <col min="16133" max="16137" width="25.28515625" customWidth="1"/>
  </cols>
  <sheetData>
    <row r="1" spans="1:9" ht="15.75" x14ac:dyDescent="0.25">
      <c r="A1" s="202" t="s">
        <v>28</v>
      </c>
      <c r="B1" s="202"/>
      <c r="C1" s="202"/>
      <c r="D1" s="202"/>
      <c r="E1" s="202"/>
      <c r="F1" s="202"/>
      <c r="G1" s="202"/>
      <c r="H1" s="202"/>
      <c r="I1" s="202"/>
    </row>
    <row r="2" spans="1:9" ht="18" x14ac:dyDescent="0.25">
      <c r="A2" s="1"/>
      <c r="B2" s="1"/>
      <c r="C2" s="1"/>
      <c r="D2" s="1"/>
      <c r="E2" s="1"/>
      <c r="F2" s="2"/>
      <c r="G2" s="1"/>
      <c r="H2" s="3"/>
      <c r="I2" s="3"/>
    </row>
    <row r="3" spans="1:9" ht="15.75" x14ac:dyDescent="0.25">
      <c r="A3" s="202" t="s">
        <v>101</v>
      </c>
      <c r="B3" s="203"/>
      <c r="C3" s="203"/>
      <c r="D3" s="203"/>
      <c r="E3" s="203"/>
      <c r="F3" s="203"/>
      <c r="G3" s="203"/>
      <c r="H3" s="203"/>
      <c r="I3" s="203"/>
    </row>
    <row r="4" spans="1:9" ht="18" x14ac:dyDescent="0.25">
      <c r="A4" s="1"/>
      <c r="B4" s="1"/>
      <c r="C4" s="1"/>
      <c r="D4" s="1"/>
      <c r="E4" s="1"/>
      <c r="F4" s="2"/>
      <c r="G4" s="1"/>
      <c r="H4" s="3"/>
      <c r="I4" s="3"/>
    </row>
    <row r="5" spans="1:9" ht="25.5" x14ac:dyDescent="0.25">
      <c r="A5" s="244" t="s">
        <v>102</v>
      </c>
      <c r="B5" s="245"/>
      <c r="C5" s="246"/>
      <c r="D5" s="157" t="s">
        <v>103</v>
      </c>
      <c r="E5" s="48" t="s">
        <v>34</v>
      </c>
      <c r="F5" s="47" t="s">
        <v>5</v>
      </c>
      <c r="G5" s="47" t="s">
        <v>35</v>
      </c>
      <c r="H5" s="47" t="s">
        <v>36</v>
      </c>
      <c r="I5" s="47" t="s">
        <v>37</v>
      </c>
    </row>
    <row r="6" spans="1:9" ht="25.5" x14ac:dyDescent="0.25">
      <c r="A6" s="238" t="s">
        <v>104</v>
      </c>
      <c r="B6" s="239"/>
      <c r="C6" s="240"/>
      <c r="D6" s="174" t="s">
        <v>105</v>
      </c>
      <c r="E6" s="84">
        <f>E7+E12</f>
        <v>634767.29</v>
      </c>
      <c r="F6" s="84">
        <f>F7+F12</f>
        <v>823580</v>
      </c>
      <c r="G6" s="84">
        <f>G7+G12</f>
        <v>1020782</v>
      </c>
      <c r="H6" s="84">
        <f>H7+H12</f>
        <v>1004118</v>
      </c>
      <c r="I6" s="84">
        <f>I7+I12</f>
        <v>1005446</v>
      </c>
    </row>
    <row r="7" spans="1:9" ht="25.5" x14ac:dyDescent="0.25">
      <c r="A7" s="238" t="s">
        <v>106</v>
      </c>
      <c r="B7" s="239"/>
      <c r="C7" s="240"/>
      <c r="D7" s="174" t="s">
        <v>107</v>
      </c>
      <c r="E7" s="84">
        <f>E8</f>
        <v>43456.61</v>
      </c>
      <c r="F7" s="84">
        <f>F8</f>
        <v>50435</v>
      </c>
      <c r="G7" s="84">
        <f t="shared" ref="G7:I8" si="0">G8</f>
        <v>50435</v>
      </c>
      <c r="H7" s="84">
        <f t="shared" si="0"/>
        <v>57389</v>
      </c>
      <c r="I7" s="84">
        <f t="shared" si="0"/>
        <v>58717</v>
      </c>
    </row>
    <row r="8" spans="1:9" x14ac:dyDescent="0.25">
      <c r="A8" s="229" t="s">
        <v>108</v>
      </c>
      <c r="B8" s="230"/>
      <c r="C8" s="231"/>
      <c r="D8" s="175" t="s">
        <v>109</v>
      </c>
      <c r="E8" s="84">
        <f>E9</f>
        <v>43456.61</v>
      </c>
      <c r="F8" s="84">
        <f>F9</f>
        <v>50435</v>
      </c>
      <c r="G8" s="84">
        <f t="shared" si="0"/>
        <v>50435</v>
      </c>
      <c r="H8" s="84">
        <f t="shared" si="0"/>
        <v>57389</v>
      </c>
      <c r="I8" s="84">
        <f t="shared" si="0"/>
        <v>58717</v>
      </c>
    </row>
    <row r="9" spans="1:9" s="177" customFormat="1" ht="12.75" x14ac:dyDescent="0.2">
      <c r="A9" s="223">
        <v>3</v>
      </c>
      <c r="B9" s="224"/>
      <c r="C9" s="225"/>
      <c r="D9" s="176" t="s">
        <v>48</v>
      </c>
      <c r="E9" s="84">
        <f>SUM(E10:E11)</f>
        <v>43456.61</v>
      </c>
      <c r="F9" s="84">
        <f>SUM(F10:F11)</f>
        <v>50435</v>
      </c>
      <c r="G9" s="84">
        <f>SUM(G10:G11)</f>
        <v>50435</v>
      </c>
      <c r="H9" s="84">
        <f>SUM(H10:H11)</f>
        <v>57389</v>
      </c>
      <c r="I9" s="84">
        <f>SUM(I10:I11)</f>
        <v>58717</v>
      </c>
    </row>
    <row r="10" spans="1:9" x14ac:dyDescent="0.25">
      <c r="A10" s="226">
        <v>32</v>
      </c>
      <c r="B10" s="227"/>
      <c r="C10" s="228"/>
      <c r="D10" s="178" t="s">
        <v>50</v>
      </c>
      <c r="E10" s="61">
        <f>'[3]Programska klasifikacija'!$H$20</f>
        <v>42911.63</v>
      </c>
      <c r="F10" s="62">
        <f>'[2]POSEBNI DIO'!$G$10</f>
        <v>48311</v>
      </c>
      <c r="G10" s="62">
        <f>'[1]PRIHODI I RASHODI PO IZVORIMA'!I77</f>
        <v>48311</v>
      </c>
      <c r="H10" s="62">
        <f>'[1]PRIHODI I RASHODI PO IZVORIMA'!J77</f>
        <v>55265</v>
      </c>
      <c r="I10" s="87">
        <f>'[1]PRIHODI I RASHODI PO IZVORIMA'!K77</f>
        <v>56593</v>
      </c>
    </row>
    <row r="11" spans="1:9" x14ac:dyDescent="0.25">
      <c r="A11" s="226">
        <v>34</v>
      </c>
      <c r="B11" s="227"/>
      <c r="C11" s="228"/>
      <c r="D11" s="178" t="s">
        <v>51</v>
      </c>
      <c r="E11" s="61">
        <f>'[3]Programska klasifikacija'!$H$48</f>
        <v>544.98</v>
      </c>
      <c r="F11" s="62">
        <f>'[2]POSEBNI DIO'!$G$11</f>
        <v>2124</v>
      </c>
      <c r="G11" s="62">
        <f>'[1]PRIHODI I RASHODI PO IZVORIMA'!I83</f>
        <v>2124</v>
      </c>
      <c r="H11" s="62">
        <f>'[1]PRIHODI I RASHODI PO IZVORIMA'!J83</f>
        <v>2124</v>
      </c>
      <c r="I11" s="87">
        <f>'[1]PRIHODI I RASHODI PO IZVORIMA'!K83</f>
        <v>2124</v>
      </c>
    </row>
    <row r="12" spans="1:9" ht="51" x14ac:dyDescent="0.25">
      <c r="A12" s="238" t="s">
        <v>110</v>
      </c>
      <c r="B12" s="239"/>
      <c r="C12" s="240"/>
      <c r="D12" s="174" t="s">
        <v>111</v>
      </c>
      <c r="E12" s="84">
        <f>E16+E19+E23</f>
        <v>591310.68000000005</v>
      </c>
      <c r="F12" s="84">
        <f>F16+F19+F23+F13</f>
        <v>773145</v>
      </c>
      <c r="G12" s="84">
        <f>G16+G19+G23+G13</f>
        <v>970347</v>
      </c>
      <c r="H12" s="84">
        <f>H16+H19+H23+H13</f>
        <v>946729</v>
      </c>
      <c r="I12" s="84">
        <f>I16+I19+I23+I13</f>
        <v>946729</v>
      </c>
    </row>
    <row r="13" spans="1:9" x14ac:dyDescent="0.25">
      <c r="A13" s="229" t="s">
        <v>112</v>
      </c>
      <c r="B13" s="230"/>
      <c r="C13" s="231"/>
      <c r="D13" s="176" t="s">
        <v>113</v>
      </c>
      <c r="E13" s="84">
        <f t="shared" ref="E13:I14" si="1">E14</f>
        <v>0</v>
      </c>
      <c r="F13" s="84">
        <f t="shared" si="1"/>
        <v>40</v>
      </c>
      <c r="G13" s="84">
        <f t="shared" si="1"/>
        <v>40</v>
      </c>
      <c r="H13" s="84">
        <f t="shared" si="1"/>
        <v>40</v>
      </c>
      <c r="I13" s="84">
        <f t="shared" si="1"/>
        <v>40</v>
      </c>
    </row>
    <row r="14" spans="1:9" x14ac:dyDescent="0.25">
      <c r="A14" s="223">
        <v>3</v>
      </c>
      <c r="B14" s="224"/>
      <c r="C14" s="225"/>
      <c r="D14" s="176" t="s">
        <v>48</v>
      </c>
      <c r="E14" s="84">
        <f t="shared" si="1"/>
        <v>0</v>
      </c>
      <c r="F14" s="84">
        <f t="shared" si="1"/>
        <v>40</v>
      </c>
      <c r="G14" s="84">
        <f t="shared" si="1"/>
        <v>40</v>
      </c>
      <c r="H14" s="84">
        <f t="shared" si="1"/>
        <v>40</v>
      </c>
      <c r="I14" s="84">
        <f t="shared" si="1"/>
        <v>40</v>
      </c>
    </row>
    <row r="15" spans="1:9" x14ac:dyDescent="0.25">
      <c r="A15" s="226">
        <v>34</v>
      </c>
      <c r="B15" s="227"/>
      <c r="C15" s="228"/>
      <c r="D15" s="178" t="s">
        <v>51</v>
      </c>
      <c r="E15" s="61">
        <v>0</v>
      </c>
      <c r="F15" s="62">
        <f>'[2]POSEBNI DIO'!$G$15</f>
        <v>40</v>
      </c>
      <c r="G15" s="62">
        <f>'[1]PRIHODI I RASHODI PO IZVORIMA'!I90</f>
        <v>40</v>
      </c>
      <c r="H15" s="62">
        <f>'[1]PRIHODI I RASHODI PO IZVORIMA'!J90</f>
        <v>40</v>
      </c>
      <c r="I15" s="87">
        <f>'[1]PRIHODI I RASHODI PO IZVORIMA'!K90</f>
        <v>40</v>
      </c>
    </row>
    <row r="16" spans="1:9" x14ac:dyDescent="0.25">
      <c r="A16" s="229" t="s">
        <v>114</v>
      </c>
      <c r="B16" s="230"/>
      <c r="C16" s="231"/>
      <c r="D16" s="176" t="s">
        <v>115</v>
      </c>
      <c r="E16" s="84">
        <f>E17</f>
        <v>0</v>
      </c>
      <c r="F16" s="84">
        <f>F17</f>
        <v>19165</v>
      </c>
      <c r="G16" s="84">
        <f t="shared" ref="G16:I17" si="2">G17</f>
        <v>19165</v>
      </c>
      <c r="H16" s="84">
        <f t="shared" si="2"/>
        <v>19164</v>
      </c>
      <c r="I16" s="84">
        <f t="shared" si="2"/>
        <v>19165</v>
      </c>
    </row>
    <row r="17" spans="1:20" s="177" customFormat="1" ht="12.75" x14ac:dyDescent="0.2">
      <c r="A17" s="223">
        <v>3</v>
      </c>
      <c r="B17" s="224"/>
      <c r="C17" s="225"/>
      <c r="D17" s="176" t="s">
        <v>48</v>
      </c>
      <c r="E17" s="84">
        <f>E18</f>
        <v>0</v>
      </c>
      <c r="F17" s="84">
        <f>F18</f>
        <v>19165</v>
      </c>
      <c r="G17" s="84">
        <f t="shared" si="2"/>
        <v>19165</v>
      </c>
      <c r="H17" s="84">
        <f t="shared" si="2"/>
        <v>19164</v>
      </c>
      <c r="I17" s="84">
        <f t="shared" si="2"/>
        <v>19165</v>
      </c>
    </row>
    <row r="18" spans="1:20" x14ac:dyDescent="0.25">
      <c r="A18" s="226">
        <v>32</v>
      </c>
      <c r="B18" s="227"/>
      <c r="C18" s="228"/>
      <c r="D18" s="178" t="s">
        <v>50</v>
      </c>
      <c r="E18" s="61">
        <v>0</v>
      </c>
      <c r="F18" s="62">
        <f>'[2]POSEBNI DIO'!$G$18</f>
        <v>19165</v>
      </c>
      <c r="G18" s="62">
        <f>'[1]PRIHODI I RASHODI PO IZVORIMA'!I97</f>
        <v>19165</v>
      </c>
      <c r="H18" s="62">
        <v>19164</v>
      </c>
      <c r="I18" s="87">
        <f>'[1]PRIHODI I RASHODI PO IZVORIMA'!K97</f>
        <v>19165</v>
      </c>
    </row>
    <row r="19" spans="1:20" x14ac:dyDescent="0.25">
      <c r="A19" s="229" t="s">
        <v>116</v>
      </c>
      <c r="B19" s="230"/>
      <c r="C19" s="231"/>
      <c r="D19" s="176" t="s">
        <v>117</v>
      </c>
      <c r="E19" s="84">
        <f>E20</f>
        <v>582217.13</v>
      </c>
      <c r="F19" s="84">
        <f>F20</f>
        <v>723708</v>
      </c>
      <c r="G19" s="84">
        <f>G20</f>
        <v>927524</v>
      </c>
      <c r="H19" s="84">
        <f>H20</f>
        <v>927525</v>
      </c>
      <c r="I19" s="84">
        <f>I20</f>
        <v>927524</v>
      </c>
    </row>
    <row r="20" spans="1:20" s="177" customFormat="1" ht="12.75" x14ac:dyDescent="0.2">
      <c r="A20" s="223">
        <v>3</v>
      </c>
      <c r="B20" s="224"/>
      <c r="C20" s="225"/>
      <c r="D20" s="176" t="s">
        <v>48</v>
      </c>
      <c r="E20" s="84">
        <f>SUM(E21:E22)</f>
        <v>582217.13</v>
      </c>
      <c r="F20" s="84">
        <f>SUM(F21:F22)</f>
        <v>723708</v>
      </c>
      <c r="G20" s="84">
        <f>SUM(G21:G22)</f>
        <v>927524</v>
      </c>
      <c r="H20" s="84">
        <f>SUM(H21:H22)</f>
        <v>927525</v>
      </c>
      <c r="I20" s="84">
        <f>SUM(I21:I22)</f>
        <v>927524</v>
      </c>
    </row>
    <row r="21" spans="1:20" x14ac:dyDescent="0.25">
      <c r="A21" s="226">
        <v>31</v>
      </c>
      <c r="B21" s="227"/>
      <c r="C21" s="228"/>
      <c r="D21" s="178" t="s">
        <v>49</v>
      </c>
      <c r="E21" s="61">
        <f>'[3]Programska klasifikacija'!$H$103</f>
        <v>530624.06000000006</v>
      </c>
      <c r="F21" s="62">
        <f>'[2]POSEBNI DIO'!$G$21</f>
        <v>624818</v>
      </c>
      <c r="G21" s="62">
        <f>'[1]PRIHODI I RASHODI PO IZVORIMA'!I110</f>
        <v>824000</v>
      </c>
      <c r="H21" s="62">
        <f>'[1]PRIHODI I RASHODI PO IZVORIMA'!J110</f>
        <v>824000</v>
      </c>
      <c r="I21" s="87">
        <f>'[1]PRIHODI I RASHODI PO IZVORIMA'!K110</f>
        <v>824000</v>
      </c>
    </row>
    <row r="22" spans="1:20" x14ac:dyDescent="0.25">
      <c r="A22" s="226">
        <v>32</v>
      </c>
      <c r="B22" s="227"/>
      <c r="C22" s="228"/>
      <c r="D22" s="178" t="s">
        <v>50</v>
      </c>
      <c r="E22" s="61">
        <f>'[3]Programska klasifikacija'!$H$110</f>
        <v>51593.07</v>
      </c>
      <c r="F22" s="62">
        <f>'[2]POSEBNI DIO'!$G$22</f>
        <v>98890</v>
      </c>
      <c r="G22" s="62">
        <f>'[1]PRIHODI I RASHODI PO IZVORIMA'!I114</f>
        <v>103524</v>
      </c>
      <c r="H22" s="62">
        <f>'[1]PRIHODI I RASHODI PO IZVORIMA'!J114</f>
        <v>103525</v>
      </c>
      <c r="I22" s="87">
        <f>'[1]PRIHODI I RASHODI PO IZVORIMA'!K114</f>
        <v>103524</v>
      </c>
    </row>
    <row r="23" spans="1:20" ht="25.5" x14ac:dyDescent="0.25">
      <c r="A23" s="229" t="s">
        <v>118</v>
      </c>
      <c r="B23" s="230"/>
      <c r="C23" s="231"/>
      <c r="D23" s="176" t="s">
        <v>119</v>
      </c>
      <c r="E23" s="84">
        <f>E24</f>
        <v>9093.5499999999993</v>
      </c>
      <c r="F23" s="84">
        <f>F24</f>
        <v>30232</v>
      </c>
      <c r="G23" s="84">
        <f>G24</f>
        <v>23618</v>
      </c>
      <c r="H23" s="84">
        <f>H24</f>
        <v>0</v>
      </c>
      <c r="I23" s="84">
        <f>I24</f>
        <v>0</v>
      </c>
    </row>
    <row r="24" spans="1:20" x14ac:dyDescent="0.25">
      <c r="A24" s="223">
        <v>3</v>
      </c>
      <c r="B24" s="224"/>
      <c r="C24" s="225"/>
      <c r="D24" s="176" t="s">
        <v>48</v>
      </c>
      <c r="E24" s="84">
        <f>E25</f>
        <v>9093.5499999999993</v>
      </c>
      <c r="F24" s="84">
        <f>F25+F26</f>
        <v>30232</v>
      </c>
      <c r="G24" s="84">
        <f>G25+G26</f>
        <v>23618</v>
      </c>
      <c r="H24" s="84">
        <f>H25+H26</f>
        <v>0</v>
      </c>
      <c r="I24" s="84">
        <f>I25+I26</f>
        <v>0</v>
      </c>
    </row>
    <row r="25" spans="1:20" x14ac:dyDescent="0.25">
      <c r="A25" s="226">
        <v>32</v>
      </c>
      <c r="B25" s="227"/>
      <c r="C25" s="228"/>
      <c r="D25" s="178" t="s">
        <v>50</v>
      </c>
      <c r="E25" s="61">
        <f>'[3]Programska klasifikacija'!$H$84</f>
        <v>9093.5499999999993</v>
      </c>
      <c r="F25" s="179">
        <f>'[2]POSEBNI DIO'!$G$25</f>
        <v>29569</v>
      </c>
      <c r="G25" s="179">
        <f>'[1]PRIHODI I RASHODI PO IZVORIMA'!I123</f>
        <v>22955</v>
      </c>
      <c r="H25" s="179">
        <f>'[1]PRIHODI I RASHODI PO IZVORIMA'!J123</f>
        <v>0</v>
      </c>
      <c r="I25" s="180">
        <f>'[1]PRIHODI I RASHODI PO IZVORIMA'!K123</f>
        <v>0</v>
      </c>
    </row>
    <row r="26" spans="1:20" x14ac:dyDescent="0.25">
      <c r="A26" s="226">
        <v>34</v>
      </c>
      <c r="B26" s="227"/>
      <c r="C26" s="228"/>
      <c r="D26" s="178" t="s">
        <v>51</v>
      </c>
      <c r="E26" s="61">
        <v>0</v>
      </c>
      <c r="F26" s="62">
        <f>'[2]POSEBNI DIO'!$G$26</f>
        <v>663</v>
      </c>
      <c r="G26" s="179">
        <f>'[1]PRIHODI I RASHODI PO IZVORIMA'!I127</f>
        <v>663</v>
      </c>
      <c r="H26" s="179">
        <f>'[1]PRIHODI I RASHODI PO IZVORIMA'!J127</f>
        <v>0</v>
      </c>
      <c r="I26" s="180">
        <f>'[1]PRIHODI I RASHODI PO IZVORIMA'!K127</f>
        <v>0</v>
      </c>
    </row>
    <row r="27" spans="1:20" ht="25.5" x14ac:dyDescent="0.25">
      <c r="A27" s="238" t="s">
        <v>104</v>
      </c>
      <c r="B27" s="239"/>
      <c r="C27" s="240"/>
      <c r="D27" s="174" t="s">
        <v>105</v>
      </c>
      <c r="E27" s="84">
        <f>E28+E32</f>
        <v>11890.38</v>
      </c>
      <c r="F27" s="84">
        <f>F28+F32</f>
        <v>47646</v>
      </c>
      <c r="G27" s="84">
        <f>G28+G32</f>
        <v>54260</v>
      </c>
      <c r="H27" s="84">
        <f>H28+H32</f>
        <v>21449</v>
      </c>
      <c r="I27" s="84">
        <f>I28+I32</f>
        <v>21581</v>
      </c>
    </row>
    <row r="28" spans="1:20" ht="25.5" x14ac:dyDescent="0.25">
      <c r="A28" s="238" t="s">
        <v>120</v>
      </c>
      <c r="B28" s="239"/>
      <c r="C28" s="240"/>
      <c r="D28" s="174" t="s">
        <v>121</v>
      </c>
      <c r="E28" s="84">
        <f t="shared" ref="E28:I30" si="3">E29</f>
        <v>0</v>
      </c>
      <c r="F28" s="84">
        <f t="shared" si="3"/>
        <v>4247</v>
      </c>
      <c r="G28" s="84">
        <f t="shared" si="3"/>
        <v>4247</v>
      </c>
      <c r="H28" s="84">
        <f t="shared" si="3"/>
        <v>4247</v>
      </c>
      <c r="I28" s="84">
        <f t="shared" si="3"/>
        <v>4380</v>
      </c>
      <c r="O28" s="241"/>
      <c r="P28" s="241"/>
      <c r="Q28" s="241"/>
      <c r="R28" s="181"/>
      <c r="S28" s="182"/>
      <c r="T28" s="182"/>
    </row>
    <row r="29" spans="1:20" x14ac:dyDescent="0.25">
      <c r="A29" s="229" t="s">
        <v>108</v>
      </c>
      <c r="B29" s="230"/>
      <c r="C29" s="231"/>
      <c r="D29" s="175" t="s">
        <v>109</v>
      </c>
      <c r="E29" s="84">
        <f t="shared" si="3"/>
        <v>0</v>
      </c>
      <c r="F29" s="84">
        <f t="shared" si="3"/>
        <v>4247</v>
      </c>
      <c r="G29" s="84">
        <f t="shared" si="3"/>
        <v>4247</v>
      </c>
      <c r="H29" s="84">
        <f t="shared" si="3"/>
        <v>4247</v>
      </c>
      <c r="I29" s="84">
        <f t="shared" si="3"/>
        <v>4380</v>
      </c>
      <c r="O29" s="242"/>
      <c r="P29" s="242"/>
      <c r="Q29" s="242"/>
      <c r="R29" s="181"/>
      <c r="S29" s="182"/>
      <c r="T29" s="182"/>
    </row>
    <row r="30" spans="1:20" s="177" customFormat="1" ht="25.5" x14ac:dyDescent="0.2">
      <c r="A30" s="223">
        <v>4</v>
      </c>
      <c r="B30" s="224"/>
      <c r="C30" s="225"/>
      <c r="D30" s="176" t="s">
        <v>53</v>
      </c>
      <c r="E30" s="84">
        <f t="shared" si="3"/>
        <v>0</v>
      </c>
      <c r="F30" s="84">
        <f t="shared" si="3"/>
        <v>4247</v>
      </c>
      <c r="G30" s="84">
        <f t="shared" si="3"/>
        <v>4247</v>
      </c>
      <c r="H30" s="84">
        <f t="shared" si="3"/>
        <v>4247</v>
      </c>
      <c r="I30" s="84">
        <f t="shared" si="3"/>
        <v>4380</v>
      </c>
      <c r="O30" s="243"/>
      <c r="P30" s="243"/>
      <c r="Q30" s="243"/>
      <c r="R30" s="183"/>
      <c r="S30" s="66"/>
      <c r="T30" s="66"/>
    </row>
    <row r="31" spans="1:20" ht="25.5" x14ac:dyDescent="0.25">
      <c r="A31" s="226">
        <v>42</v>
      </c>
      <c r="B31" s="227"/>
      <c r="C31" s="228"/>
      <c r="D31" s="178" t="s">
        <v>54</v>
      </c>
      <c r="E31" s="61">
        <v>0</v>
      </c>
      <c r="F31" s="62">
        <f>'[2]POSEBNI DIO'!$G$31</f>
        <v>4247</v>
      </c>
      <c r="G31" s="62">
        <f>'[1]PRIHODI I RASHODI PO IZVORIMA'!I140</f>
        <v>4247</v>
      </c>
      <c r="H31" s="62">
        <f>'[1]PRIHODI I RASHODI PO IZVORIMA'!J140</f>
        <v>4247</v>
      </c>
      <c r="I31" s="87">
        <f>'[1]PRIHODI I RASHODI PO IZVORIMA'!K140</f>
        <v>4380</v>
      </c>
    </row>
    <row r="32" spans="1:20" ht="51" x14ac:dyDescent="0.25">
      <c r="A32" s="238" t="s">
        <v>122</v>
      </c>
      <c r="B32" s="239"/>
      <c r="C32" s="240"/>
      <c r="D32" s="174" t="s">
        <v>111</v>
      </c>
      <c r="E32" s="84">
        <f>E33+E36+E39</f>
        <v>11890.38</v>
      </c>
      <c r="F32" s="84">
        <f>F33+F36+F39</f>
        <v>43399</v>
      </c>
      <c r="G32" s="84">
        <f>G33+G36+G39</f>
        <v>50013</v>
      </c>
      <c r="H32" s="84">
        <f>H33+H36+H39</f>
        <v>17202</v>
      </c>
      <c r="I32" s="84">
        <f>I33+I36+I39</f>
        <v>17201</v>
      </c>
    </row>
    <row r="33" spans="1:9" x14ac:dyDescent="0.25">
      <c r="A33" s="229" t="s">
        <v>114</v>
      </c>
      <c r="B33" s="230"/>
      <c r="C33" s="231"/>
      <c r="D33" s="176" t="s">
        <v>115</v>
      </c>
      <c r="E33" s="184">
        <f>E34</f>
        <v>0</v>
      </c>
      <c r="F33" s="185">
        <f>F34</f>
        <v>15210</v>
      </c>
      <c r="G33" s="184">
        <f t="shared" ref="G33:I34" si="4">G34</f>
        <v>15210</v>
      </c>
      <c r="H33" s="184">
        <f t="shared" si="4"/>
        <v>15211</v>
      </c>
      <c r="I33" s="184">
        <f t="shared" si="4"/>
        <v>15210</v>
      </c>
    </row>
    <row r="34" spans="1:9" s="177" customFormat="1" ht="25.5" x14ac:dyDescent="0.2">
      <c r="A34" s="223">
        <v>4</v>
      </c>
      <c r="B34" s="224"/>
      <c r="C34" s="225"/>
      <c r="D34" s="176" t="s">
        <v>53</v>
      </c>
      <c r="E34" s="84">
        <f>E35</f>
        <v>0</v>
      </c>
      <c r="F34" s="84">
        <f>F35</f>
        <v>15210</v>
      </c>
      <c r="G34" s="84">
        <f t="shared" si="4"/>
        <v>15210</v>
      </c>
      <c r="H34" s="84">
        <f t="shared" si="4"/>
        <v>15211</v>
      </c>
      <c r="I34" s="84">
        <f t="shared" si="4"/>
        <v>15210</v>
      </c>
    </row>
    <row r="35" spans="1:9" ht="25.5" x14ac:dyDescent="0.25">
      <c r="A35" s="226">
        <v>42</v>
      </c>
      <c r="B35" s="227"/>
      <c r="C35" s="228"/>
      <c r="D35" s="178" t="s">
        <v>54</v>
      </c>
      <c r="E35" s="61">
        <v>0</v>
      </c>
      <c r="F35" s="62">
        <f>'[2]POSEBNI DIO'!$G$35</f>
        <v>15210</v>
      </c>
      <c r="G35" s="62">
        <f>'[1]PRIHODI I RASHODI PO IZVORIMA'!I149</f>
        <v>15210</v>
      </c>
      <c r="H35" s="62">
        <v>15211</v>
      </c>
      <c r="I35" s="87">
        <f>'[1]PRIHODI I RASHODI PO IZVORIMA'!K149</f>
        <v>15210</v>
      </c>
    </row>
    <row r="36" spans="1:9" x14ac:dyDescent="0.25">
      <c r="A36" s="229" t="s">
        <v>123</v>
      </c>
      <c r="B36" s="230"/>
      <c r="C36" s="231"/>
      <c r="D36" s="176" t="s">
        <v>124</v>
      </c>
      <c r="E36" s="84">
        <f>E37</f>
        <v>0</v>
      </c>
      <c r="F36" s="84">
        <f>F37</f>
        <v>1991</v>
      </c>
      <c r="G36" s="84">
        <f t="shared" ref="G36:I37" si="5">G37</f>
        <v>1991</v>
      </c>
      <c r="H36" s="84">
        <f t="shared" si="5"/>
        <v>1991</v>
      </c>
      <c r="I36" s="84">
        <f t="shared" si="5"/>
        <v>1991</v>
      </c>
    </row>
    <row r="37" spans="1:9" s="177" customFormat="1" ht="25.5" x14ac:dyDescent="0.2">
      <c r="A37" s="223">
        <v>4</v>
      </c>
      <c r="B37" s="224"/>
      <c r="C37" s="225"/>
      <c r="D37" s="176" t="s">
        <v>53</v>
      </c>
      <c r="E37" s="84">
        <f>E38</f>
        <v>0</v>
      </c>
      <c r="F37" s="84">
        <f>F38</f>
        <v>1991</v>
      </c>
      <c r="G37" s="84">
        <f t="shared" si="5"/>
        <v>1991</v>
      </c>
      <c r="H37" s="84">
        <f t="shared" si="5"/>
        <v>1991</v>
      </c>
      <c r="I37" s="84">
        <f t="shared" si="5"/>
        <v>1991</v>
      </c>
    </row>
    <row r="38" spans="1:9" ht="25.5" x14ac:dyDescent="0.25">
      <c r="A38" s="226">
        <v>42</v>
      </c>
      <c r="B38" s="227"/>
      <c r="C38" s="228"/>
      <c r="D38" s="178" t="s">
        <v>54</v>
      </c>
      <c r="E38" s="61">
        <v>0</v>
      </c>
      <c r="F38" s="62">
        <f>'[2]POSEBNI DIO'!$G$38</f>
        <v>1991</v>
      </c>
      <c r="G38" s="62">
        <f>'[1]PRIHODI I RASHODI PO IZVORIMA'!I166</f>
        <v>1991</v>
      </c>
      <c r="H38" s="62">
        <f>'[1]PRIHODI I RASHODI PO IZVORIMA'!J166</f>
        <v>1991</v>
      </c>
      <c r="I38" s="87">
        <f>'[1]PRIHODI I RASHODI PO IZVORIMA'!K166</f>
        <v>1991</v>
      </c>
    </row>
    <row r="39" spans="1:9" ht="25.5" x14ac:dyDescent="0.25">
      <c r="A39" s="229" t="s">
        <v>118</v>
      </c>
      <c r="B39" s="230"/>
      <c r="C39" s="231"/>
      <c r="D39" s="176" t="s">
        <v>119</v>
      </c>
      <c r="E39" s="186">
        <f>E40</f>
        <v>11890.38</v>
      </c>
      <c r="F39" s="187">
        <f>F40</f>
        <v>26198</v>
      </c>
      <c r="G39" s="186">
        <f t="shared" ref="G39:I40" si="6">G40</f>
        <v>32812</v>
      </c>
      <c r="H39" s="186">
        <f t="shared" si="6"/>
        <v>0</v>
      </c>
      <c r="I39" s="186">
        <f t="shared" si="6"/>
        <v>0</v>
      </c>
    </row>
    <row r="40" spans="1:9" ht="25.5" x14ac:dyDescent="0.25">
      <c r="A40" s="223">
        <v>4</v>
      </c>
      <c r="B40" s="224"/>
      <c r="C40" s="225"/>
      <c r="D40" s="176" t="s">
        <v>53</v>
      </c>
      <c r="E40" s="84">
        <f>E41</f>
        <v>11890.38</v>
      </c>
      <c r="F40" s="84">
        <f>F41</f>
        <v>26198</v>
      </c>
      <c r="G40" s="84">
        <f t="shared" si="6"/>
        <v>32812</v>
      </c>
      <c r="H40" s="84">
        <f t="shared" si="6"/>
        <v>0</v>
      </c>
      <c r="I40" s="84">
        <f t="shared" si="6"/>
        <v>0</v>
      </c>
    </row>
    <row r="41" spans="1:9" ht="26.25" thickBot="1" x14ac:dyDescent="0.3">
      <c r="A41" s="232">
        <v>42</v>
      </c>
      <c r="B41" s="233"/>
      <c r="C41" s="234"/>
      <c r="D41" s="188" t="s">
        <v>54</v>
      </c>
      <c r="E41" s="169">
        <f>'[3]Programska klasifikacija'!$H$134</f>
        <v>11890.38</v>
      </c>
      <c r="F41" s="170">
        <f>'[2]POSEBNI DIO'!$G$41</f>
        <v>26198</v>
      </c>
      <c r="G41" s="170">
        <f>'[1]PRIHODI I RASHODI PO IZVORIMA'!I158</f>
        <v>32812</v>
      </c>
      <c r="H41" s="170">
        <f>'[1]PRIHODI I RASHODI PO IZVORIMA'!J158</f>
        <v>0</v>
      </c>
      <c r="I41" s="189">
        <f>'[1]PRIHODI I RASHODI PO IZVORIMA'!K158</f>
        <v>0</v>
      </c>
    </row>
    <row r="42" spans="1:9" s="177" customFormat="1" ht="13.5" thickBot="1" x14ac:dyDescent="0.25">
      <c r="A42" s="235" t="s">
        <v>125</v>
      </c>
      <c r="B42" s="236"/>
      <c r="C42" s="236"/>
      <c r="D42" s="237"/>
      <c r="E42" s="190">
        <f>E27+E6</f>
        <v>646657.67000000004</v>
      </c>
      <c r="F42" s="191">
        <f>F27+F6</f>
        <v>871226</v>
      </c>
      <c r="G42" s="190">
        <f>G27+G6</f>
        <v>1075042</v>
      </c>
      <c r="H42" s="190">
        <f>H27+H6</f>
        <v>1025567</v>
      </c>
      <c r="I42" s="190">
        <f>I27+I6</f>
        <v>1027027</v>
      </c>
    </row>
  </sheetData>
  <mergeCells count="43">
    <mergeCell ref="A8:C8"/>
    <mergeCell ref="A1:I1"/>
    <mergeCell ref="A3:I3"/>
    <mergeCell ref="A5:C5"/>
    <mergeCell ref="A6:C6"/>
    <mergeCell ref="A7:C7"/>
    <mergeCell ref="A20:C20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30:C30"/>
    <mergeCell ref="O30:Q30"/>
    <mergeCell ref="A21:C21"/>
    <mergeCell ref="A22:C22"/>
    <mergeCell ref="A23:C23"/>
    <mergeCell ref="A24:C24"/>
    <mergeCell ref="A25:C25"/>
    <mergeCell ref="A26:C26"/>
    <mergeCell ref="A27:C27"/>
    <mergeCell ref="A28:C28"/>
    <mergeCell ref="O28:Q28"/>
    <mergeCell ref="A29:C29"/>
    <mergeCell ref="O29:Q29"/>
    <mergeCell ref="A42:D42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PRIHODA I RASHODA</vt:lpstr>
      <vt:lpstr>PRIHODI I RASHODI PREMA IZVOR.</vt:lpstr>
      <vt:lpstr>RASHODI PREMA FUNKCIJSKOJ KL.</vt:lpstr>
      <vt:lpstr>RAČUN FINANCIRANJA</vt:lpstr>
      <vt:lpstr>RAČUN FINANC. PREMA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dcterms:created xsi:type="dcterms:W3CDTF">2024-09-12T10:20:06Z</dcterms:created>
  <dcterms:modified xsi:type="dcterms:W3CDTF">2024-12-12T11:00:14Z</dcterms:modified>
</cp:coreProperties>
</file>